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 activeTab="1"/>
  </bookViews>
  <sheets>
    <sheet name="93 руб 2 смена (2)" sheetId="30" r:id="rId1"/>
    <sheet name="93 руб 1 смена (2)" sheetId="29" r:id="rId2"/>
    <sheet name="93 руб 2 смена" sheetId="25" r:id="rId3"/>
    <sheet name="93 руб 1 смена" sheetId="24" r:id="rId4"/>
  </sheets>
  <definedNames>
    <definedName name="_xlnm.Print_Area" localSheetId="1">'93 руб 1 смена (2)'!$A$1:$O$201</definedName>
  </definedNames>
  <calcPr calcId="162913"/>
</workbook>
</file>

<file path=xl/calcChain.xml><?xml version="1.0" encoding="utf-8"?>
<calcChain xmlns="http://schemas.openxmlformats.org/spreadsheetml/2006/main">
  <c r="O176" i="30" l="1"/>
  <c r="N176" i="30"/>
  <c r="M176" i="30"/>
  <c r="L176" i="30"/>
  <c r="K176" i="30"/>
  <c r="J176" i="30"/>
  <c r="I176" i="30"/>
  <c r="H176" i="30"/>
  <c r="G176" i="30"/>
  <c r="F176" i="30"/>
  <c r="F177" i="30" s="1"/>
  <c r="E176" i="30"/>
  <c r="D176" i="30"/>
  <c r="D177" i="30" s="1"/>
  <c r="C176" i="30"/>
  <c r="O172" i="30"/>
  <c r="N172" i="30"/>
  <c r="M172" i="30"/>
  <c r="L172" i="30"/>
  <c r="K172" i="30"/>
  <c r="J172" i="30"/>
  <c r="I172" i="30"/>
  <c r="H172" i="30"/>
  <c r="G172" i="30"/>
  <c r="F172" i="30"/>
  <c r="E172" i="30"/>
  <c r="D172" i="30"/>
  <c r="C172" i="30"/>
  <c r="O161" i="30"/>
  <c r="N161" i="30"/>
  <c r="N162" i="30" s="1"/>
  <c r="M161" i="30"/>
  <c r="L161" i="30"/>
  <c r="L162" i="30" s="1"/>
  <c r="K161" i="30"/>
  <c r="J161" i="30"/>
  <c r="J162" i="30" s="1"/>
  <c r="I161" i="30"/>
  <c r="H161" i="30"/>
  <c r="H162" i="30" s="1"/>
  <c r="G161" i="30"/>
  <c r="F161" i="30"/>
  <c r="F162" i="30" s="1"/>
  <c r="E161" i="30"/>
  <c r="D161" i="30"/>
  <c r="D162" i="30" s="1"/>
  <c r="C161" i="30"/>
  <c r="O156" i="30"/>
  <c r="N156" i="30"/>
  <c r="M156" i="30"/>
  <c r="L156" i="30"/>
  <c r="K156" i="30"/>
  <c r="J156" i="30"/>
  <c r="I156" i="30"/>
  <c r="H156" i="30"/>
  <c r="G156" i="30"/>
  <c r="F156" i="30"/>
  <c r="E156" i="30"/>
  <c r="D156" i="30"/>
  <c r="C156" i="30"/>
  <c r="O146" i="30"/>
  <c r="N146" i="30"/>
  <c r="N147" i="30" s="1"/>
  <c r="M146" i="30"/>
  <c r="L146" i="30"/>
  <c r="L147" i="30" s="1"/>
  <c r="K146" i="30"/>
  <c r="J146" i="30"/>
  <c r="J147" i="30" s="1"/>
  <c r="I146" i="30"/>
  <c r="H146" i="30"/>
  <c r="H147" i="30" s="1"/>
  <c r="G146" i="30"/>
  <c r="F146" i="30"/>
  <c r="F147" i="30" s="1"/>
  <c r="E146" i="30"/>
  <c r="D146" i="30"/>
  <c r="D147" i="30" s="1"/>
  <c r="C146" i="30"/>
  <c r="O142" i="30"/>
  <c r="N142" i="30"/>
  <c r="M142" i="30"/>
  <c r="L142" i="30"/>
  <c r="K142" i="30"/>
  <c r="J142" i="30"/>
  <c r="I142" i="30"/>
  <c r="H142" i="30"/>
  <c r="G142" i="30"/>
  <c r="F142" i="30"/>
  <c r="E142" i="30"/>
  <c r="D142" i="30"/>
  <c r="C142" i="30"/>
  <c r="O131" i="30"/>
  <c r="N131" i="30"/>
  <c r="N132" i="30" s="1"/>
  <c r="M131" i="30"/>
  <c r="L131" i="30"/>
  <c r="L132" i="30" s="1"/>
  <c r="K131" i="30"/>
  <c r="J131" i="30"/>
  <c r="J132" i="30" s="1"/>
  <c r="I131" i="30"/>
  <c r="H131" i="30"/>
  <c r="H132" i="30" s="1"/>
  <c r="G131" i="30"/>
  <c r="F131" i="30"/>
  <c r="F132" i="30" s="1"/>
  <c r="E131" i="30"/>
  <c r="D131" i="30"/>
  <c r="D132" i="30" s="1"/>
  <c r="C131" i="30"/>
  <c r="O127" i="30"/>
  <c r="N127" i="30"/>
  <c r="M127" i="30"/>
  <c r="L127" i="30"/>
  <c r="K127" i="30"/>
  <c r="J127" i="30"/>
  <c r="I127" i="30"/>
  <c r="H127" i="30"/>
  <c r="G127" i="30"/>
  <c r="F127" i="30"/>
  <c r="E127" i="30"/>
  <c r="D127" i="30"/>
  <c r="C127" i="30"/>
  <c r="O115" i="30"/>
  <c r="N115" i="30"/>
  <c r="N116" i="30" s="1"/>
  <c r="M115" i="30"/>
  <c r="L115" i="30"/>
  <c r="L116" i="30" s="1"/>
  <c r="K115" i="30"/>
  <c r="J115" i="30"/>
  <c r="J116" i="30" s="1"/>
  <c r="I115" i="30"/>
  <c r="H115" i="30"/>
  <c r="H116" i="30" s="1"/>
  <c r="G115" i="30"/>
  <c r="F115" i="30"/>
  <c r="F116" i="30" s="1"/>
  <c r="E115" i="30"/>
  <c r="D115" i="30"/>
  <c r="D116" i="30" s="1"/>
  <c r="C115" i="30"/>
  <c r="O111" i="30"/>
  <c r="N111" i="30"/>
  <c r="M111" i="30"/>
  <c r="L111" i="30"/>
  <c r="K111" i="30"/>
  <c r="J111" i="30"/>
  <c r="I111" i="30"/>
  <c r="H111" i="30"/>
  <c r="G111" i="30"/>
  <c r="F111" i="30"/>
  <c r="E111" i="30"/>
  <c r="D111" i="30"/>
  <c r="C111" i="30"/>
  <c r="O98" i="30"/>
  <c r="N98" i="30"/>
  <c r="N99" i="30" s="1"/>
  <c r="M98" i="30"/>
  <c r="L98" i="30"/>
  <c r="L99" i="30" s="1"/>
  <c r="K98" i="30"/>
  <c r="J98" i="30"/>
  <c r="J99" i="30" s="1"/>
  <c r="I98" i="30"/>
  <c r="H98" i="30"/>
  <c r="H99" i="30" s="1"/>
  <c r="G98" i="30"/>
  <c r="F98" i="30"/>
  <c r="F99" i="30" s="1"/>
  <c r="E98" i="30"/>
  <c r="D98" i="30"/>
  <c r="D99" i="30" s="1"/>
  <c r="C98" i="30"/>
  <c r="O94" i="30"/>
  <c r="N94" i="30"/>
  <c r="M94" i="30"/>
  <c r="L94" i="30"/>
  <c r="K94" i="30"/>
  <c r="J94" i="30"/>
  <c r="I94" i="30"/>
  <c r="H94" i="30"/>
  <c r="G94" i="30"/>
  <c r="F94" i="30"/>
  <c r="E94" i="30"/>
  <c r="D94" i="30"/>
  <c r="C94" i="30"/>
  <c r="O82" i="30"/>
  <c r="N82" i="30"/>
  <c r="N83" i="30" s="1"/>
  <c r="M82" i="30"/>
  <c r="L82" i="30"/>
  <c r="L83" i="30" s="1"/>
  <c r="K82" i="30"/>
  <c r="J82" i="30"/>
  <c r="J83" i="30" s="1"/>
  <c r="I82" i="30"/>
  <c r="H82" i="30"/>
  <c r="H83" i="30" s="1"/>
  <c r="G82" i="30"/>
  <c r="F82" i="30"/>
  <c r="F83" i="30" s="1"/>
  <c r="E82" i="30"/>
  <c r="D82" i="30"/>
  <c r="D83" i="30" s="1"/>
  <c r="C82" i="30"/>
  <c r="O78" i="30"/>
  <c r="N78" i="30"/>
  <c r="M78" i="30"/>
  <c r="L78" i="30"/>
  <c r="K78" i="30"/>
  <c r="J78" i="30"/>
  <c r="I78" i="30"/>
  <c r="H78" i="30"/>
  <c r="G78" i="30"/>
  <c r="F78" i="30"/>
  <c r="E78" i="30"/>
  <c r="D78" i="30"/>
  <c r="C78" i="30"/>
  <c r="O66" i="30"/>
  <c r="N66" i="30"/>
  <c r="N67" i="30" s="1"/>
  <c r="M66" i="30"/>
  <c r="L66" i="30"/>
  <c r="L67" i="30" s="1"/>
  <c r="K66" i="30"/>
  <c r="J66" i="30"/>
  <c r="J67" i="30" s="1"/>
  <c r="I66" i="30"/>
  <c r="H66" i="30"/>
  <c r="H67" i="30" s="1"/>
  <c r="G66" i="30"/>
  <c r="F66" i="30"/>
  <c r="F67" i="30" s="1"/>
  <c r="E66" i="30"/>
  <c r="D66" i="30"/>
  <c r="D67" i="30" s="1"/>
  <c r="C66" i="30"/>
  <c r="O61" i="30"/>
  <c r="N61" i="30"/>
  <c r="M61" i="30"/>
  <c r="L61" i="30"/>
  <c r="K61" i="30"/>
  <c r="J61" i="30"/>
  <c r="I61" i="30"/>
  <c r="H61" i="30"/>
  <c r="G61" i="30"/>
  <c r="F61" i="30"/>
  <c r="E61" i="30"/>
  <c r="D61" i="30"/>
  <c r="C61" i="30"/>
  <c r="O50" i="30"/>
  <c r="N50" i="30"/>
  <c r="M50" i="30"/>
  <c r="L50" i="30"/>
  <c r="K50" i="30"/>
  <c r="J50" i="30"/>
  <c r="I50" i="30"/>
  <c r="H50" i="30"/>
  <c r="G50" i="30"/>
  <c r="F50" i="30"/>
  <c r="E50" i="30"/>
  <c r="D50" i="30"/>
  <c r="C50" i="30"/>
  <c r="O46" i="30"/>
  <c r="N46" i="30"/>
  <c r="M46" i="30"/>
  <c r="L46" i="30"/>
  <c r="K46" i="30"/>
  <c r="J46" i="30"/>
  <c r="I46" i="30"/>
  <c r="H46" i="30"/>
  <c r="G46" i="30"/>
  <c r="F46" i="30"/>
  <c r="E46" i="30"/>
  <c r="D46" i="30"/>
  <c r="C46" i="30"/>
  <c r="O35" i="30"/>
  <c r="N35" i="30"/>
  <c r="N36" i="30" s="1"/>
  <c r="M35" i="30"/>
  <c r="L35" i="30"/>
  <c r="L36" i="30" s="1"/>
  <c r="K35" i="30"/>
  <c r="J35" i="30"/>
  <c r="J36" i="30" s="1"/>
  <c r="I35" i="30"/>
  <c r="H35" i="30"/>
  <c r="H36" i="30" s="1"/>
  <c r="G35" i="30"/>
  <c r="F35" i="30"/>
  <c r="F36" i="30" s="1"/>
  <c r="E35" i="30"/>
  <c r="D35" i="30"/>
  <c r="D36" i="30" s="1"/>
  <c r="C35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O187" i="29"/>
  <c r="N187" i="29"/>
  <c r="M187" i="29"/>
  <c r="L187" i="29"/>
  <c r="K187" i="29"/>
  <c r="J187" i="29"/>
  <c r="I187" i="29"/>
  <c r="H187" i="29"/>
  <c r="G187" i="29"/>
  <c r="F187" i="29"/>
  <c r="E187" i="29"/>
  <c r="D187" i="29"/>
  <c r="C187" i="29"/>
  <c r="O180" i="29"/>
  <c r="N180" i="29"/>
  <c r="M180" i="29"/>
  <c r="L180" i="29"/>
  <c r="K180" i="29"/>
  <c r="J180" i="29"/>
  <c r="I180" i="29"/>
  <c r="H180" i="29"/>
  <c r="G180" i="29"/>
  <c r="F180" i="29"/>
  <c r="E180" i="29"/>
  <c r="D180" i="29"/>
  <c r="C180" i="29"/>
  <c r="O170" i="29"/>
  <c r="N170" i="29"/>
  <c r="M170" i="29"/>
  <c r="L170" i="29"/>
  <c r="K170" i="29"/>
  <c r="J170" i="29"/>
  <c r="I170" i="29"/>
  <c r="H170" i="29"/>
  <c r="G170" i="29"/>
  <c r="F170" i="29"/>
  <c r="E170" i="29"/>
  <c r="D170" i="29"/>
  <c r="C170" i="29"/>
  <c r="O162" i="29"/>
  <c r="O171" i="29" s="1"/>
  <c r="N162" i="29"/>
  <c r="M162" i="29"/>
  <c r="L162" i="29"/>
  <c r="K162" i="29"/>
  <c r="K171" i="29" s="1"/>
  <c r="J162" i="29"/>
  <c r="I162" i="29"/>
  <c r="H162" i="29"/>
  <c r="G162" i="29"/>
  <c r="G171" i="29" s="1"/>
  <c r="F162" i="29"/>
  <c r="E162" i="29"/>
  <c r="D162" i="29"/>
  <c r="C162" i="29"/>
  <c r="C171" i="29" s="1"/>
  <c r="O152" i="29"/>
  <c r="N152" i="29"/>
  <c r="M152" i="29"/>
  <c r="L152" i="29"/>
  <c r="K152" i="29"/>
  <c r="J152" i="29"/>
  <c r="I152" i="29"/>
  <c r="H152" i="29"/>
  <c r="G152" i="29"/>
  <c r="F152" i="29"/>
  <c r="E152" i="29"/>
  <c r="D152" i="29"/>
  <c r="C152" i="29"/>
  <c r="O145" i="29"/>
  <c r="N145" i="29"/>
  <c r="M145" i="29"/>
  <c r="L145" i="29"/>
  <c r="K145" i="29"/>
  <c r="J145" i="29"/>
  <c r="I145" i="29"/>
  <c r="H145" i="29"/>
  <c r="G145" i="29"/>
  <c r="F145" i="29"/>
  <c r="E145" i="29"/>
  <c r="D145" i="29"/>
  <c r="C145" i="29"/>
  <c r="O135" i="29"/>
  <c r="N135" i="29"/>
  <c r="M135" i="29"/>
  <c r="L135" i="29"/>
  <c r="K135" i="29"/>
  <c r="J135" i="29"/>
  <c r="I135" i="29"/>
  <c r="H135" i="29"/>
  <c r="G135" i="29"/>
  <c r="F135" i="29"/>
  <c r="E135" i="29"/>
  <c r="D135" i="29"/>
  <c r="C135" i="29"/>
  <c r="O128" i="29"/>
  <c r="O136" i="29" s="1"/>
  <c r="N128" i="29"/>
  <c r="M128" i="29"/>
  <c r="L128" i="29"/>
  <c r="K128" i="29"/>
  <c r="K136" i="29" s="1"/>
  <c r="J128" i="29"/>
  <c r="I128" i="29"/>
  <c r="H128" i="29"/>
  <c r="G128" i="29"/>
  <c r="G136" i="29" s="1"/>
  <c r="F128" i="29"/>
  <c r="E128" i="29"/>
  <c r="D128" i="29"/>
  <c r="C128" i="29"/>
  <c r="C136" i="29" s="1"/>
  <c r="O119" i="29"/>
  <c r="N119" i="29"/>
  <c r="M119" i="29"/>
  <c r="L119" i="29"/>
  <c r="K119" i="29"/>
  <c r="J119" i="29"/>
  <c r="I119" i="29"/>
  <c r="H119" i="29"/>
  <c r="G119" i="29"/>
  <c r="F119" i="29"/>
  <c r="E119" i="29"/>
  <c r="D119" i="29"/>
  <c r="C119" i="29"/>
  <c r="O112" i="29"/>
  <c r="N112" i="29"/>
  <c r="M112" i="29"/>
  <c r="L112" i="29"/>
  <c r="K112" i="29"/>
  <c r="J112" i="29"/>
  <c r="I112" i="29"/>
  <c r="H112" i="29"/>
  <c r="G112" i="29"/>
  <c r="F112" i="29"/>
  <c r="E112" i="29"/>
  <c r="D112" i="29"/>
  <c r="C112" i="29"/>
  <c r="O102" i="29"/>
  <c r="N102" i="29"/>
  <c r="M102" i="29"/>
  <c r="L102" i="29"/>
  <c r="K102" i="29"/>
  <c r="J102" i="29"/>
  <c r="I102" i="29"/>
  <c r="H102" i="29"/>
  <c r="G102" i="29"/>
  <c r="F102" i="29"/>
  <c r="E102" i="29"/>
  <c r="D102" i="29"/>
  <c r="C102" i="29"/>
  <c r="O95" i="29"/>
  <c r="O103" i="29" s="1"/>
  <c r="N95" i="29"/>
  <c r="M95" i="29"/>
  <c r="L95" i="29"/>
  <c r="K95" i="29"/>
  <c r="K103" i="29" s="1"/>
  <c r="J95" i="29"/>
  <c r="I95" i="29"/>
  <c r="H95" i="29"/>
  <c r="G95" i="29"/>
  <c r="G103" i="29" s="1"/>
  <c r="F95" i="29"/>
  <c r="E95" i="29"/>
  <c r="D95" i="29"/>
  <c r="C95" i="29"/>
  <c r="C103" i="29" s="1"/>
  <c r="O86" i="29"/>
  <c r="N86" i="29"/>
  <c r="M86" i="29"/>
  <c r="L86" i="29"/>
  <c r="K86" i="29"/>
  <c r="J86" i="29"/>
  <c r="I86" i="29"/>
  <c r="H86" i="29"/>
  <c r="G86" i="29"/>
  <c r="F86" i="29"/>
  <c r="E86" i="29"/>
  <c r="D86" i="29"/>
  <c r="C86" i="29"/>
  <c r="O78" i="29"/>
  <c r="N78" i="29"/>
  <c r="M78" i="29"/>
  <c r="L78" i="29"/>
  <c r="K78" i="29"/>
  <c r="J78" i="29"/>
  <c r="I78" i="29"/>
  <c r="H78" i="29"/>
  <c r="G78" i="29"/>
  <c r="F78" i="29"/>
  <c r="E78" i="29"/>
  <c r="D78" i="29"/>
  <c r="C78" i="29"/>
  <c r="O69" i="29"/>
  <c r="N69" i="29"/>
  <c r="M69" i="29"/>
  <c r="L69" i="29"/>
  <c r="K69" i="29"/>
  <c r="J69" i="29"/>
  <c r="I69" i="29"/>
  <c r="H69" i="29"/>
  <c r="G69" i="29"/>
  <c r="F69" i="29"/>
  <c r="E69" i="29"/>
  <c r="D69" i="29"/>
  <c r="C69" i="29"/>
  <c r="O62" i="29"/>
  <c r="O70" i="29" s="1"/>
  <c r="N62" i="29"/>
  <c r="M62" i="29"/>
  <c r="L62" i="29"/>
  <c r="K62" i="29"/>
  <c r="K70" i="29" s="1"/>
  <c r="J62" i="29"/>
  <c r="I62" i="29"/>
  <c r="H62" i="29"/>
  <c r="G62" i="29"/>
  <c r="G70" i="29" s="1"/>
  <c r="F62" i="29"/>
  <c r="E62" i="29"/>
  <c r="D62" i="29"/>
  <c r="C62" i="29"/>
  <c r="C70" i="29" s="1"/>
  <c r="O53" i="29"/>
  <c r="N53" i="29"/>
  <c r="M53" i="29"/>
  <c r="L53" i="29"/>
  <c r="K53" i="29"/>
  <c r="J53" i="29"/>
  <c r="I53" i="29"/>
  <c r="H53" i="29"/>
  <c r="G53" i="29"/>
  <c r="F53" i="29"/>
  <c r="E53" i="29"/>
  <c r="D53" i="29"/>
  <c r="C53" i="29"/>
  <c r="O46" i="29"/>
  <c r="N46" i="29"/>
  <c r="M46" i="29"/>
  <c r="L46" i="29"/>
  <c r="K46" i="29"/>
  <c r="J46" i="29"/>
  <c r="I46" i="29"/>
  <c r="H46" i="29"/>
  <c r="G46" i="29"/>
  <c r="F46" i="29"/>
  <c r="E46" i="29"/>
  <c r="D46" i="29"/>
  <c r="C46" i="29"/>
  <c r="O38" i="29"/>
  <c r="N38" i="29"/>
  <c r="M38" i="29"/>
  <c r="L38" i="29"/>
  <c r="K38" i="29"/>
  <c r="J38" i="29"/>
  <c r="I38" i="29"/>
  <c r="H38" i="29"/>
  <c r="G38" i="29"/>
  <c r="F38" i="29"/>
  <c r="E38" i="29"/>
  <c r="D38" i="29"/>
  <c r="C38" i="29"/>
  <c r="O31" i="29"/>
  <c r="O39" i="29" s="1"/>
  <c r="N31" i="29"/>
  <c r="M31" i="29"/>
  <c r="L31" i="29"/>
  <c r="K31" i="29"/>
  <c r="K39" i="29" s="1"/>
  <c r="J31" i="29"/>
  <c r="I31" i="29"/>
  <c r="H31" i="29"/>
  <c r="G31" i="29"/>
  <c r="G39" i="29" s="1"/>
  <c r="F31" i="29"/>
  <c r="E31" i="29"/>
  <c r="D31" i="29"/>
  <c r="C31" i="29"/>
  <c r="C39" i="29" s="1"/>
  <c r="E188" i="29" l="1"/>
  <c r="E39" i="29"/>
  <c r="I39" i="29"/>
  <c r="M39" i="29"/>
  <c r="E70" i="29"/>
  <c r="I70" i="29"/>
  <c r="M70" i="29"/>
  <c r="E103" i="29"/>
  <c r="I103" i="29"/>
  <c r="M103" i="29"/>
  <c r="E136" i="29"/>
  <c r="I136" i="29"/>
  <c r="M136" i="29"/>
  <c r="E171" i="29"/>
  <c r="I171" i="29"/>
  <c r="M171" i="29"/>
  <c r="C188" i="29"/>
  <c r="G188" i="29"/>
  <c r="K188" i="29"/>
  <c r="O188" i="29"/>
  <c r="D51" i="30"/>
  <c r="F51" i="30"/>
  <c r="H51" i="30"/>
  <c r="J51" i="30"/>
  <c r="L51" i="30"/>
  <c r="N51" i="30"/>
  <c r="C153" i="29"/>
  <c r="E153" i="29"/>
  <c r="G153" i="29"/>
  <c r="I153" i="29"/>
  <c r="K153" i="29"/>
  <c r="M153" i="29"/>
  <c r="O153" i="29"/>
  <c r="D87" i="29"/>
  <c r="F87" i="29"/>
  <c r="H87" i="29"/>
  <c r="J87" i="29"/>
  <c r="L87" i="29"/>
  <c r="N87" i="29"/>
  <c r="D54" i="29"/>
  <c r="F54" i="29"/>
  <c r="H54" i="29"/>
  <c r="J54" i="29"/>
  <c r="L54" i="29"/>
  <c r="N54" i="29"/>
  <c r="D70" i="29"/>
  <c r="F70" i="29"/>
  <c r="H70" i="29"/>
  <c r="J70" i="29"/>
  <c r="L70" i="29"/>
  <c r="N70" i="29"/>
  <c r="C87" i="29"/>
  <c r="E87" i="29"/>
  <c r="G87" i="29"/>
  <c r="I87" i="29"/>
  <c r="K87" i="29"/>
  <c r="M87" i="29"/>
  <c r="O87" i="29"/>
  <c r="D120" i="29"/>
  <c r="F120" i="29"/>
  <c r="H120" i="29"/>
  <c r="J120" i="29"/>
  <c r="L120" i="29"/>
  <c r="N120" i="29"/>
  <c r="D136" i="29"/>
  <c r="F136" i="29"/>
  <c r="H136" i="29"/>
  <c r="J136" i="29"/>
  <c r="L136" i="29"/>
  <c r="N136" i="29"/>
  <c r="D153" i="29"/>
  <c r="F153" i="29"/>
  <c r="H153" i="29"/>
  <c r="J153" i="29"/>
  <c r="L153" i="29"/>
  <c r="N153" i="29"/>
  <c r="D171" i="29"/>
  <c r="F171" i="29"/>
  <c r="H171" i="29"/>
  <c r="J171" i="29"/>
  <c r="L171" i="29"/>
  <c r="N171" i="29"/>
  <c r="D188" i="29"/>
  <c r="F188" i="29"/>
  <c r="H188" i="29"/>
  <c r="J188" i="29"/>
  <c r="L188" i="29"/>
  <c r="N188" i="29"/>
  <c r="I188" i="29"/>
  <c r="M188" i="29"/>
  <c r="C36" i="30"/>
  <c r="E36" i="30"/>
  <c r="G36" i="30"/>
  <c r="I36" i="30"/>
  <c r="K36" i="30"/>
  <c r="M36" i="30"/>
  <c r="O36" i="30"/>
  <c r="C51" i="30"/>
  <c r="E51" i="30"/>
  <c r="G51" i="30"/>
  <c r="I51" i="30"/>
  <c r="K51" i="30"/>
  <c r="M51" i="30"/>
  <c r="O51" i="30"/>
  <c r="C67" i="30"/>
  <c r="E67" i="30"/>
  <c r="G67" i="30"/>
  <c r="I67" i="30"/>
  <c r="K67" i="30"/>
  <c r="M67" i="30"/>
  <c r="O67" i="30"/>
  <c r="C83" i="30"/>
  <c r="E83" i="30"/>
  <c r="G83" i="30"/>
  <c r="I83" i="30"/>
  <c r="K83" i="30"/>
  <c r="M83" i="30"/>
  <c r="O83" i="30"/>
  <c r="C99" i="30"/>
  <c r="E99" i="30"/>
  <c r="G99" i="30"/>
  <c r="I99" i="30"/>
  <c r="K99" i="30"/>
  <c r="M99" i="30"/>
  <c r="O99" i="30"/>
  <c r="C116" i="30"/>
  <c r="E116" i="30"/>
  <c r="G116" i="30"/>
  <c r="I116" i="30"/>
  <c r="K116" i="30"/>
  <c r="M116" i="30"/>
  <c r="O116" i="30"/>
  <c r="C132" i="30"/>
  <c r="E132" i="30"/>
  <c r="G132" i="30"/>
  <c r="I132" i="30"/>
  <c r="K132" i="30"/>
  <c r="M132" i="30"/>
  <c r="O132" i="30"/>
  <c r="C147" i="30"/>
  <c r="E147" i="30"/>
  <c r="G147" i="30"/>
  <c r="I147" i="30"/>
  <c r="K147" i="30"/>
  <c r="M147" i="30"/>
  <c r="O147" i="30"/>
  <c r="C162" i="30"/>
  <c r="E162" i="30"/>
  <c r="G162" i="30"/>
  <c r="I162" i="30"/>
  <c r="K162" i="30"/>
  <c r="M162" i="30"/>
  <c r="O162" i="30"/>
  <c r="C177" i="30"/>
  <c r="E177" i="30"/>
  <c r="G177" i="30"/>
  <c r="I177" i="30"/>
  <c r="K177" i="30"/>
  <c r="M177" i="30"/>
  <c r="O177" i="30"/>
  <c r="H177" i="30"/>
  <c r="J177" i="30"/>
  <c r="L177" i="30"/>
  <c r="N177" i="30"/>
  <c r="D39" i="29"/>
  <c r="F39" i="29"/>
  <c r="H39" i="29"/>
  <c r="J39" i="29"/>
  <c r="L39" i="29"/>
  <c r="N39" i="29"/>
  <c r="C54" i="29"/>
  <c r="E54" i="29"/>
  <c r="G54" i="29"/>
  <c r="I54" i="29"/>
  <c r="K54" i="29"/>
  <c r="M54" i="29"/>
  <c r="O54" i="29"/>
  <c r="D103" i="29"/>
  <c r="F103" i="29"/>
  <c r="H103" i="29"/>
  <c r="J103" i="29"/>
  <c r="L103" i="29"/>
  <c r="N103" i="29"/>
  <c r="C120" i="29"/>
  <c r="E120" i="29"/>
  <c r="G120" i="29"/>
  <c r="I120" i="29"/>
  <c r="K120" i="29"/>
  <c r="M120" i="29"/>
  <c r="O120" i="29"/>
  <c r="O177" i="25" l="1"/>
  <c r="N177" i="25"/>
  <c r="M177" i="25"/>
  <c r="L177" i="25"/>
  <c r="K177" i="25"/>
  <c r="J177" i="25"/>
  <c r="I177" i="25"/>
  <c r="H177" i="25"/>
  <c r="G177" i="25"/>
  <c r="F177" i="25"/>
  <c r="E177" i="25"/>
  <c r="D177" i="25"/>
  <c r="C177" i="25"/>
  <c r="O173" i="25"/>
  <c r="N173" i="25"/>
  <c r="M173" i="25"/>
  <c r="L173" i="25"/>
  <c r="K173" i="25"/>
  <c r="J173" i="25"/>
  <c r="I173" i="25"/>
  <c r="H173" i="25"/>
  <c r="G173" i="25"/>
  <c r="F173" i="25"/>
  <c r="E173" i="25"/>
  <c r="D173" i="25"/>
  <c r="C173" i="25"/>
  <c r="O162" i="25"/>
  <c r="N162" i="25"/>
  <c r="M162" i="25"/>
  <c r="L162" i="25"/>
  <c r="K162" i="25"/>
  <c r="J162" i="25"/>
  <c r="I162" i="25"/>
  <c r="H162" i="25"/>
  <c r="G162" i="25"/>
  <c r="F162" i="25"/>
  <c r="E162" i="25"/>
  <c r="D162" i="25"/>
  <c r="C162" i="25"/>
  <c r="O157" i="25"/>
  <c r="N157" i="25"/>
  <c r="M157" i="25"/>
  <c r="L157" i="25"/>
  <c r="K157" i="25"/>
  <c r="J157" i="25"/>
  <c r="I157" i="25"/>
  <c r="H157" i="25"/>
  <c r="G157" i="25"/>
  <c r="F157" i="25"/>
  <c r="E157" i="25"/>
  <c r="D157" i="25"/>
  <c r="C157" i="25"/>
  <c r="O147" i="25"/>
  <c r="N147" i="25"/>
  <c r="M147" i="25"/>
  <c r="L147" i="25"/>
  <c r="K147" i="25"/>
  <c r="J147" i="25"/>
  <c r="I147" i="25"/>
  <c r="H147" i="25"/>
  <c r="G147" i="25"/>
  <c r="F147" i="25"/>
  <c r="E147" i="25"/>
  <c r="D147" i="25"/>
  <c r="C147" i="25"/>
  <c r="O143" i="25"/>
  <c r="N143" i="25"/>
  <c r="M143" i="25"/>
  <c r="L143" i="25"/>
  <c r="K143" i="25"/>
  <c r="J143" i="25"/>
  <c r="I143" i="25"/>
  <c r="H143" i="25"/>
  <c r="G143" i="25"/>
  <c r="F143" i="25"/>
  <c r="E143" i="25"/>
  <c r="D143" i="25"/>
  <c r="C143" i="25"/>
  <c r="O132" i="25"/>
  <c r="N132" i="25"/>
  <c r="M132" i="25"/>
  <c r="L132" i="25"/>
  <c r="K132" i="25"/>
  <c r="J132" i="25"/>
  <c r="I132" i="25"/>
  <c r="H132" i="25"/>
  <c r="G132" i="25"/>
  <c r="F132" i="25"/>
  <c r="E132" i="25"/>
  <c r="D132" i="25"/>
  <c r="C132" i="25"/>
  <c r="O128" i="25"/>
  <c r="N128" i="25"/>
  <c r="M128" i="25"/>
  <c r="L128" i="25"/>
  <c r="K128" i="25"/>
  <c r="J128" i="25"/>
  <c r="I128" i="25"/>
  <c r="H128" i="25"/>
  <c r="G128" i="25"/>
  <c r="F128" i="25"/>
  <c r="E128" i="25"/>
  <c r="D128" i="25"/>
  <c r="C128" i="25"/>
  <c r="O116" i="25"/>
  <c r="N116" i="25"/>
  <c r="M116" i="25"/>
  <c r="L116" i="25"/>
  <c r="K116" i="25"/>
  <c r="J116" i="25"/>
  <c r="I116" i="25"/>
  <c r="H116" i="25"/>
  <c r="G116" i="25"/>
  <c r="F116" i="25"/>
  <c r="E116" i="25"/>
  <c r="D116" i="25"/>
  <c r="C116" i="25"/>
  <c r="O112" i="25"/>
  <c r="N112" i="25"/>
  <c r="M112" i="25"/>
  <c r="L112" i="25"/>
  <c r="K112" i="25"/>
  <c r="J112" i="25"/>
  <c r="I112" i="25"/>
  <c r="H112" i="25"/>
  <c r="G112" i="25"/>
  <c r="F112" i="25"/>
  <c r="E112" i="25"/>
  <c r="D112" i="25"/>
  <c r="C112" i="25"/>
  <c r="O99" i="25"/>
  <c r="N99" i="25"/>
  <c r="M99" i="25"/>
  <c r="L99" i="25"/>
  <c r="K99" i="25"/>
  <c r="J99" i="25"/>
  <c r="I99" i="25"/>
  <c r="H99" i="25"/>
  <c r="G99" i="25"/>
  <c r="F99" i="25"/>
  <c r="E99" i="25"/>
  <c r="D99" i="25"/>
  <c r="C99" i="25"/>
  <c r="O95" i="25"/>
  <c r="N95" i="25"/>
  <c r="M95" i="25"/>
  <c r="L95" i="25"/>
  <c r="K95" i="25"/>
  <c r="J95" i="25"/>
  <c r="I95" i="25"/>
  <c r="H95" i="25"/>
  <c r="G95" i="25"/>
  <c r="F95" i="25"/>
  <c r="E95" i="25"/>
  <c r="D95" i="25"/>
  <c r="C95" i="25"/>
  <c r="O83" i="25"/>
  <c r="N83" i="25"/>
  <c r="M83" i="25"/>
  <c r="L83" i="25"/>
  <c r="K83" i="25"/>
  <c r="J83" i="25"/>
  <c r="I83" i="25"/>
  <c r="H83" i="25"/>
  <c r="G83" i="25"/>
  <c r="F83" i="25"/>
  <c r="E83" i="25"/>
  <c r="D83" i="25"/>
  <c r="C83" i="25"/>
  <c r="O79" i="25"/>
  <c r="N79" i="25"/>
  <c r="M79" i="25"/>
  <c r="L79" i="25"/>
  <c r="K79" i="25"/>
  <c r="J79" i="25"/>
  <c r="I79" i="25"/>
  <c r="H79" i="25"/>
  <c r="G79" i="25"/>
  <c r="F79" i="25"/>
  <c r="E79" i="25"/>
  <c r="D79" i="25"/>
  <c r="C79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O186" i="24"/>
  <c r="N186" i="24"/>
  <c r="M186" i="24"/>
  <c r="L186" i="24"/>
  <c r="K186" i="24"/>
  <c r="J186" i="24"/>
  <c r="I186" i="24"/>
  <c r="H186" i="24"/>
  <c r="G186" i="24"/>
  <c r="F186" i="24"/>
  <c r="E186" i="24"/>
  <c r="D186" i="24"/>
  <c r="C186" i="24"/>
  <c r="O179" i="24"/>
  <c r="N179" i="24"/>
  <c r="M179" i="24"/>
  <c r="L179" i="24"/>
  <c r="K179" i="24"/>
  <c r="J179" i="24"/>
  <c r="I179" i="24"/>
  <c r="H179" i="24"/>
  <c r="G179" i="24"/>
  <c r="F179" i="24"/>
  <c r="E179" i="24"/>
  <c r="D179" i="24"/>
  <c r="C179" i="24"/>
  <c r="O169" i="24"/>
  <c r="N169" i="24"/>
  <c r="M169" i="24"/>
  <c r="L169" i="24"/>
  <c r="K169" i="24"/>
  <c r="J169" i="24"/>
  <c r="I169" i="24"/>
  <c r="H169" i="24"/>
  <c r="G169" i="24"/>
  <c r="F169" i="24"/>
  <c r="E169" i="24"/>
  <c r="D169" i="24"/>
  <c r="C169" i="24"/>
  <c r="O161" i="24"/>
  <c r="N161" i="24"/>
  <c r="M161" i="24"/>
  <c r="L161" i="24"/>
  <c r="K161" i="24"/>
  <c r="J161" i="24"/>
  <c r="I161" i="24"/>
  <c r="H161" i="24"/>
  <c r="G161" i="24"/>
  <c r="F161" i="24"/>
  <c r="E161" i="24"/>
  <c r="D161" i="24"/>
  <c r="C161" i="24"/>
  <c r="O151" i="24"/>
  <c r="N151" i="24"/>
  <c r="M151" i="24"/>
  <c r="L151" i="24"/>
  <c r="K151" i="24"/>
  <c r="J151" i="24"/>
  <c r="I151" i="24"/>
  <c r="H151" i="24"/>
  <c r="G151" i="24"/>
  <c r="F151" i="24"/>
  <c r="E151" i="24"/>
  <c r="D151" i="24"/>
  <c r="C151" i="24"/>
  <c r="O144" i="24"/>
  <c r="N144" i="24"/>
  <c r="M144" i="24"/>
  <c r="L144" i="24"/>
  <c r="K144" i="24"/>
  <c r="J144" i="24"/>
  <c r="I144" i="24"/>
  <c r="H144" i="24"/>
  <c r="G144" i="24"/>
  <c r="F144" i="24"/>
  <c r="E144" i="24"/>
  <c r="D144" i="24"/>
  <c r="C144" i="24"/>
  <c r="O133" i="24"/>
  <c r="N133" i="24"/>
  <c r="M133" i="24"/>
  <c r="L133" i="24"/>
  <c r="K133" i="24"/>
  <c r="J133" i="24"/>
  <c r="I133" i="24"/>
  <c r="H133" i="24"/>
  <c r="G133" i="24"/>
  <c r="F133" i="24"/>
  <c r="E133" i="24"/>
  <c r="D133" i="24"/>
  <c r="C133" i="24"/>
  <c r="O126" i="24"/>
  <c r="N126" i="24"/>
  <c r="M126" i="24"/>
  <c r="L126" i="24"/>
  <c r="K126" i="24"/>
  <c r="J126" i="24"/>
  <c r="I126" i="24"/>
  <c r="H126" i="24"/>
  <c r="G126" i="24"/>
  <c r="F126" i="24"/>
  <c r="E126" i="24"/>
  <c r="D126" i="24"/>
  <c r="C126" i="24"/>
  <c r="O117" i="24"/>
  <c r="N117" i="24"/>
  <c r="M117" i="24"/>
  <c r="L117" i="24"/>
  <c r="K117" i="24"/>
  <c r="J117" i="24"/>
  <c r="I117" i="24"/>
  <c r="H117" i="24"/>
  <c r="G117" i="24"/>
  <c r="F117" i="24"/>
  <c r="E117" i="24"/>
  <c r="D117" i="24"/>
  <c r="C117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O93" i="24"/>
  <c r="N93" i="24"/>
  <c r="M93" i="24"/>
  <c r="L93" i="24"/>
  <c r="K93" i="24"/>
  <c r="J93" i="24"/>
  <c r="I93" i="24"/>
  <c r="H93" i="24"/>
  <c r="G93" i="24"/>
  <c r="F93" i="24"/>
  <c r="E93" i="24"/>
  <c r="D93" i="24"/>
  <c r="C93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C76" i="24"/>
  <c r="O67" i="24"/>
  <c r="N67" i="24"/>
  <c r="M67" i="24"/>
  <c r="L67" i="24"/>
  <c r="K67" i="24"/>
  <c r="J67" i="24"/>
  <c r="I67" i="24"/>
  <c r="H67" i="24"/>
  <c r="G67" i="24"/>
  <c r="F67" i="24"/>
  <c r="E67" i="24"/>
  <c r="D67" i="24"/>
  <c r="C67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D37" i="25" l="1"/>
  <c r="D181" i="25" s="1"/>
  <c r="L37" i="25"/>
  <c r="L181" i="25" s="1"/>
  <c r="C52" i="25"/>
  <c r="C182" i="25" s="1"/>
  <c r="E52" i="25"/>
  <c r="E182" i="25" s="1"/>
  <c r="G52" i="25"/>
  <c r="G182" i="25" s="1"/>
  <c r="I52" i="25"/>
  <c r="I182" i="25" s="1"/>
  <c r="K52" i="25"/>
  <c r="K182" i="25" s="1"/>
  <c r="M52" i="25"/>
  <c r="M182" i="25" s="1"/>
  <c r="O52" i="25"/>
  <c r="O182" i="25" s="1"/>
  <c r="H52" i="25"/>
  <c r="H182" i="25" s="1"/>
  <c r="J52" i="25"/>
  <c r="J182" i="25" s="1"/>
  <c r="E84" i="25"/>
  <c r="E184" i="25" s="1"/>
  <c r="G84" i="25"/>
  <c r="G184" i="25" s="1"/>
  <c r="K84" i="25"/>
  <c r="K184" i="25" s="1"/>
  <c r="M84" i="25"/>
  <c r="M184" i="25" s="1"/>
  <c r="O84" i="25"/>
  <c r="O184" i="25" s="1"/>
  <c r="C117" i="25"/>
  <c r="C186" i="25" s="1"/>
  <c r="E117" i="25"/>
  <c r="E186" i="25" s="1"/>
  <c r="G117" i="25"/>
  <c r="G186" i="25" s="1"/>
  <c r="I117" i="25"/>
  <c r="I186" i="25" s="1"/>
  <c r="K117" i="25"/>
  <c r="K186" i="25" s="1"/>
  <c r="M117" i="25"/>
  <c r="M186" i="25" s="1"/>
  <c r="O117" i="25"/>
  <c r="O186" i="25" s="1"/>
  <c r="C148" i="25"/>
  <c r="C188" i="25" s="1"/>
  <c r="E148" i="25"/>
  <c r="G148" i="25"/>
  <c r="G188" i="25" s="1"/>
  <c r="I148" i="25"/>
  <c r="K148" i="25"/>
  <c r="K187" i="25" s="1"/>
  <c r="M148" i="25"/>
  <c r="O148" i="25"/>
  <c r="O187" i="25" s="1"/>
  <c r="C84" i="25"/>
  <c r="C184" i="25" s="1"/>
  <c r="I188" i="25"/>
  <c r="I187" i="25"/>
  <c r="K188" i="25"/>
  <c r="M188" i="25"/>
  <c r="M187" i="25"/>
  <c r="C187" i="25"/>
  <c r="E188" i="25"/>
  <c r="E187" i="25"/>
  <c r="G187" i="25"/>
  <c r="D52" i="25"/>
  <c r="D182" i="25" s="1"/>
  <c r="L52" i="25"/>
  <c r="L182" i="25" s="1"/>
  <c r="F52" i="25"/>
  <c r="F182" i="25" s="1"/>
  <c r="N52" i="25"/>
  <c r="N182" i="25" s="1"/>
  <c r="C37" i="24"/>
  <c r="C191" i="24" s="1"/>
  <c r="E37" i="24"/>
  <c r="E191" i="24" s="1"/>
  <c r="G37" i="24"/>
  <c r="G191" i="24" s="1"/>
  <c r="I37" i="24"/>
  <c r="I191" i="24" s="1"/>
  <c r="K37" i="24"/>
  <c r="K191" i="24" s="1"/>
  <c r="M37" i="24"/>
  <c r="M191" i="24" s="1"/>
  <c r="O37" i="24"/>
  <c r="O191" i="24" s="1"/>
  <c r="C52" i="24"/>
  <c r="C192" i="24" s="1"/>
  <c r="E52" i="24"/>
  <c r="E192" i="24" s="1"/>
  <c r="G52" i="24"/>
  <c r="G192" i="24" s="1"/>
  <c r="I52" i="24"/>
  <c r="I192" i="24" s="1"/>
  <c r="K52" i="24"/>
  <c r="K192" i="24" s="1"/>
  <c r="M52" i="24"/>
  <c r="M192" i="24" s="1"/>
  <c r="O52" i="24"/>
  <c r="O192" i="24" s="1"/>
  <c r="C68" i="24"/>
  <c r="C193" i="24" s="1"/>
  <c r="E68" i="24"/>
  <c r="E193" i="24" s="1"/>
  <c r="G68" i="24"/>
  <c r="G193" i="24" s="1"/>
  <c r="I68" i="24"/>
  <c r="I193" i="24" s="1"/>
  <c r="K68" i="24"/>
  <c r="K193" i="24" s="1"/>
  <c r="M68" i="24"/>
  <c r="M193" i="24" s="1"/>
  <c r="O68" i="24"/>
  <c r="O193" i="24" s="1"/>
  <c r="C85" i="24"/>
  <c r="C194" i="24" s="1"/>
  <c r="E85" i="24"/>
  <c r="E194" i="24" s="1"/>
  <c r="G85" i="24"/>
  <c r="G194" i="24" s="1"/>
  <c r="I85" i="24"/>
  <c r="I194" i="24" s="1"/>
  <c r="K85" i="24"/>
  <c r="K194" i="24" s="1"/>
  <c r="M85" i="24"/>
  <c r="M194" i="24" s="1"/>
  <c r="O85" i="24"/>
  <c r="O194" i="24" s="1"/>
  <c r="C101" i="24"/>
  <c r="C195" i="24" s="1"/>
  <c r="E101" i="24"/>
  <c r="E195" i="24" s="1"/>
  <c r="G101" i="24"/>
  <c r="G195" i="24" s="1"/>
  <c r="I101" i="24"/>
  <c r="I195" i="24" s="1"/>
  <c r="K101" i="24"/>
  <c r="K195" i="24" s="1"/>
  <c r="M101" i="24"/>
  <c r="M195" i="24" s="1"/>
  <c r="O101" i="24"/>
  <c r="O195" i="24" s="1"/>
  <c r="C118" i="24"/>
  <c r="C196" i="24" s="1"/>
  <c r="E118" i="24"/>
  <c r="E196" i="24" s="1"/>
  <c r="G118" i="24"/>
  <c r="G196" i="24" s="1"/>
  <c r="I118" i="24"/>
  <c r="I196" i="24" s="1"/>
  <c r="K118" i="24"/>
  <c r="K196" i="24" s="1"/>
  <c r="M118" i="24"/>
  <c r="M196" i="24" s="1"/>
  <c r="O118" i="24"/>
  <c r="O196" i="24" s="1"/>
  <c r="C134" i="24"/>
  <c r="C197" i="24" s="1"/>
  <c r="E134" i="24"/>
  <c r="E197" i="24" s="1"/>
  <c r="G134" i="24"/>
  <c r="G197" i="24" s="1"/>
  <c r="I134" i="24"/>
  <c r="I197" i="24" s="1"/>
  <c r="K134" i="24"/>
  <c r="K197" i="24" s="1"/>
  <c r="M134" i="24"/>
  <c r="M197" i="24" s="1"/>
  <c r="O134" i="24"/>
  <c r="O197" i="24" s="1"/>
  <c r="C152" i="24"/>
  <c r="C198" i="24" s="1"/>
  <c r="E152" i="24"/>
  <c r="E198" i="24" s="1"/>
  <c r="G152" i="24"/>
  <c r="G198" i="24" s="1"/>
  <c r="I152" i="24"/>
  <c r="I198" i="24" s="1"/>
  <c r="K152" i="24"/>
  <c r="K198" i="24" s="1"/>
  <c r="M152" i="24"/>
  <c r="M198" i="24" s="1"/>
  <c r="O152" i="24"/>
  <c r="O198" i="24" s="1"/>
  <c r="C170" i="24"/>
  <c r="C199" i="24" s="1"/>
  <c r="E170" i="24"/>
  <c r="E199" i="24" s="1"/>
  <c r="G170" i="24"/>
  <c r="G199" i="24" s="1"/>
  <c r="I170" i="24"/>
  <c r="I199" i="24" s="1"/>
  <c r="K170" i="24"/>
  <c r="K199" i="24" s="1"/>
  <c r="M170" i="24"/>
  <c r="M199" i="24" s="1"/>
  <c r="O170" i="24"/>
  <c r="O199" i="24" s="1"/>
  <c r="C187" i="24"/>
  <c r="C200" i="24" s="1"/>
  <c r="E187" i="24"/>
  <c r="E200" i="24" s="1"/>
  <c r="G187" i="24"/>
  <c r="G200" i="24" s="1"/>
  <c r="I187" i="24"/>
  <c r="I200" i="24" s="1"/>
  <c r="K187" i="24"/>
  <c r="K200" i="24" s="1"/>
  <c r="M187" i="24"/>
  <c r="M200" i="24" s="1"/>
  <c r="O187" i="24"/>
  <c r="O200" i="24" s="1"/>
  <c r="D37" i="24"/>
  <c r="D191" i="24" s="1"/>
  <c r="F37" i="24"/>
  <c r="F191" i="24" s="1"/>
  <c r="H37" i="24"/>
  <c r="H191" i="24" s="1"/>
  <c r="J37" i="24"/>
  <c r="J191" i="24" s="1"/>
  <c r="L37" i="24"/>
  <c r="L191" i="24" s="1"/>
  <c r="N37" i="24"/>
  <c r="N191" i="24" s="1"/>
  <c r="D52" i="24"/>
  <c r="D192" i="24" s="1"/>
  <c r="F52" i="24"/>
  <c r="F192" i="24" s="1"/>
  <c r="H52" i="24"/>
  <c r="H192" i="24" s="1"/>
  <c r="J52" i="24"/>
  <c r="J192" i="24" s="1"/>
  <c r="L52" i="24"/>
  <c r="L192" i="24" s="1"/>
  <c r="N52" i="24"/>
  <c r="N192" i="24" s="1"/>
  <c r="D68" i="24"/>
  <c r="D193" i="24" s="1"/>
  <c r="F68" i="24"/>
  <c r="F193" i="24" s="1"/>
  <c r="H68" i="24"/>
  <c r="H193" i="24" s="1"/>
  <c r="J68" i="24"/>
  <c r="J193" i="24" s="1"/>
  <c r="L68" i="24"/>
  <c r="L193" i="24" s="1"/>
  <c r="N68" i="24"/>
  <c r="N193" i="24" s="1"/>
  <c r="D85" i="24"/>
  <c r="D194" i="24" s="1"/>
  <c r="F85" i="24"/>
  <c r="F194" i="24" s="1"/>
  <c r="H85" i="24"/>
  <c r="H194" i="24" s="1"/>
  <c r="J85" i="24"/>
  <c r="J194" i="24" s="1"/>
  <c r="L85" i="24"/>
  <c r="L194" i="24" s="1"/>
  <c r="N85" i="24"/>
  <c r="N194" i="24" s="1"/>
  <c r="D101" i="24"/>
  <c r="D195" i="24" s="1"/>
  <c r="F101" i="24"/>
  <c r="F195" i="24" s="1"/>
  <c r="H101" i="24"/>
  <c r="H195" i="24" s="1"/>
  <c r="J101" i="24"/>
  <c r="J195" i="24" s="1"/>
  <c r="L101" i="24"/>
  <c r="L195" i="24" s="1"/>
  <c r="N101" i="24"/>
  <c r="N195" i="24" s="1"/>
  <c r="D118" i="24"/>
  <c r="D196" i="24" s="1"/>
  <c r="F118" i="24"/>
  <c r="F196" i="24" s="1"/>
  <c r="H118" i="24"/>
  <c r="H196" i="24" s="1"/>
  <c r="J118" i="24"/>
  <c r="J196" i="24" s="1"/>
  <c r="L118" i="24"/>
  <c r="L196" i="24" s="1"/>
  <c r="N118" i="24"/>
  <c r="N196" i="24" s="1"/>
  <c r="D134" i="24"/>
  <c r="D197" i="24" s="1"/>
  <c r="F134" i="24"/>
  <c r="F197" i="24" s="1"/>
  <c r="H134" i="24"/>
  <c r="H197" i="24" s="1"/>
  <c r="J134" i="24"/>
  <c r="J197" i="24" s="1"/>
  <c r="L134" i="24"/>
  <c r="L197" i="24" s="1"/>
  <c r="N134" i="24"/>
  <c r="N197" i="24" s="1"/>
  <c r="D152" i="24"/>
  <c r="D198" i="24" s="1"/>
  <c r="F152" i="24"/>
  <c r="F198" i="24" s="1"/>
  <c r="H152" i="24"/>
  <c r="H198" i="24" s="1"/>
  <c r="J152" i="24"/>
  <c r="J198" i="24" s="1"/>
  <c r="L152" i="24"/>
  <c r="L198" i="24" s="1"/>
  <c r="N152" i="24"/>
  <c r="N198" i="24" s="1"/>
  <c r="D170" i="24"/>
  <c r="D199" i="24" s="1"/>
  <c r="F170" i="24"/>
  <c r="F199" i="24" s="1"/>
  <c r="H170" i="24"/>
  <c r="H199" i="24" s="1"/>
  <c r="J170" i="24"/>
  <c r="J199" i="24" s="1"/>
  <c r="L170" i="24"/>
  <c r="L199" i="24" s="1"/>
  <c r="N170" i="24"/>
  <c r="N199" i="24" s="1"/>
  <c r="D187" i="24"/>
  <c r="D200" i="24" s="1"/>
  <c r="F187" i="24"/>
  <c r="F200" i="24" s="1"/>
  <c r="H187" i="24"/>
  <c r="H200" i="24" s="1"/>
  <c r="J187" i="24"/>
  <c r="J200" i="24" s="1"/>
  <c r="L187" i="24"/>
  <c r="L200" i="24" s="1"/>
  <c r="N187" i="24"/>
  <c r="N200" i="24" s="1"/>
  <c r="F100" i="25"/>
  <c r="F185" i="25" s="1"/>
  <c r="J100" i="25"/>
  <c r="J185" i="25" s="1"/>
  <c r="N100" i="25"/>
  <c r="N185" i="25" s="1"/>
  <c r="D133" i="25"/>
  <c r="F133" i="25"/>
  <c r="H133" i="25"/>
  <c r="J133" i="25"/>
  <c r="L133" i="25"/>
  <c r="N133" i="25"/>
  <c r="D163" i="25"/>
  <c r="D189" i="25" s="1"/>
  <c r="F163" i="25"/>
  <c r="F189" i="25" s="1"/>
  <c r="H163" i="25"/>
  <c r="H189" i="25" s="1"/>
  <c r="J163" i="25"/>
  <c r="J189" i="25" s="1"/>
  <c r="L163" i="25"/>
  <c r="L189" i="25" s="1"/>
  <c r="N163" i="25"/>
  <c r="N189" i="25" s="1"/>
  <c r="D84" i="25"/>
  <c r="D184" i="25" s="1"/>
  <c r="F84" i="25"/>
  <c r="F184" i="25" s="1"/>
  <c r="H84" i="25"/>
  <c r="H184" i="25" s="1"/>
  <c r="J84" i="25"/>
  <c r="J184" i="25" s="1"/>
  <c r="L84" i="25"/>
  <c r="L184" i="25" s="1"/>
  <c r="N84" i="25"/>
  <c r="N184" i="25" s="1"/>
  <c r="D100" i="25"/>
  <c r="D185" i="25" s="1"/>
  <c r="H100" i="25"/>
  <c r="H185" i="25" s="1"/>
  <c r="L100" i="25"/>
  <c r="L185" i="25" s="1"/>
  <c r="F37" i="25"/>
  <c r="F181" i="25" s="1"/>
  <c r="H37" i="25"/>
  <c r="H181" i="25" s="1"/>
  <c r="J37" i="25"/>
  <c r="J181" i="25" s="1"/>
  <c r="N37" i="25"/>
  <c r="N181" i="25" s="1"/>
  <c r="C37" i="25"/>
  <c r="C181" i="25" s="1"/>
  <c r="E37" i="25"/>
  <c r="E181" i="25" s="1"/>
  <c r="G37" i="25"/>
  <c r="G181" i="25" s="1"/>
  <c r="I37" i="25"/>
  <c r="I181" i="25" s="1"/>
  <c r="K37" i="25"/>
  <c r="K181" i="25" s="1"/>
  <c r="M37" i="25"/>
  <c r="M181" i="25" s="1"/>
  <c r="O37" i="25"/>
  <c r="O181" i="25" s="1"/>
  <c r="I84" i="25"/>
  <c r="I184" i="25" s="1"/>
  <c r="C100" i="25"/>
  <c r="C185" i="25" s="1"/>
  <c r="E100" i="25"/>
  <c r="E185" i="25" s="1"/>
  <c r="G100" i="25"/>
  <c r="G185" i="25" s="1"/>
  <c r="I100" i="25"/>
  <c r="I185" i="25" s="1"/>
  <c r="K100" i="25"/>
  <c r="K185" i="25" s="1"/>
  <c r="M100" i="25"/>
  <c r="M185" i="25" s="1"/>
  <c r="O100" i="25"/>
  <c r="O185" i="25" s="1"/>
  <c r="D117" i="25"/>
  <c r="D186" i="25" s="1"/>
  <c r="F117" i="25"/>
  <c r="F186" i="25" s="1"/>
  <c r="H117" i="25"/>
  <c r="H186" i="25" s="1"/>
  <c r="J117" i="25"/>
  <c r="J186" i="25" s="1"/>
  <c r="L117" i="25"/>
  <c r="L186" i="25" s="1"/>
  <c r="N117" i="25"/>
  <c r="N186" i="25" s="1"/>
  <c r="D148" i="25"/>
  <c r="F148" i="25"/>
  <c r="H148" i="25"/>
  <c r="J148" i="25"/>
  <c r="L148" i="25"/>
  <c r="N148" i="25"/>
  <c r="D178" i="25"/>
  <c r="D190" i="25" s="1"/>
  <c r="F178" i="25"/>
  <c r="F190" i="25" s="1"/>
  <c r="H178" i="25"/>
  <c r="H190" i="25" s="1"/>
  <c r="J178" i="25"/>
  <c r="J190" i="25" s="1"/>
  <c r="L178" i="25"/>
  <c r="L190" i="25" s="1"/>
  <c r="N178" i="25"/>
  <c r="N190" i="25" s="1"/>
  <c r="D68" i="25"/>
  <c r="D183" i="25" s="1"/>
  <c r="F68" i="25"/>
  <c r="F183" i="25" s="1"/>
  <c r="H68" i="25"/>
  <c r="H183" i="25" s="1"/>
  <c r="J68" i="25"/>
  <c r="J183" i="25" s="1"/>
  <c r="L68" i="25"/>
  <c r="L183" i="25" s="1"/>
  <c r="N68" i="25"/>
  <c r="N183" i="25" s="1"/>
  <c r="C68" i="25"/>
  <c r="C183" i="25" s="1"/>
  <c r="E68" i="25"/>
  <c r="E183" i="25" s="1"/>
  <c r="G68" i="25"/>
  <c r="G183" i="25" s="1"/>
  <c r="I68" i="25"/>
  <c r="I183" i="25" s="1"/>
  <c r="K68" i="25"/>
  <c r="K183" i="25" s="1"/>
  <c r="M68" i="25"/>
  <c r="M183" i="25" s="1"/>
  <c r="O68" i="25"/>
  <c r="O183" i="25" s="1"/>
  <c r="C133" i="25"/>
  <c r="E133" i="25"/>
  <c r="G133" i="25"/>
  <c r="I133" i="25"/>
  <c r="K133" i="25"/>
  <c r="M133" i="25"/>
  <c r="O133" i="25"/>
  <c r="C163" i="25"/>
  <c r="C189" i="25" s="1"/>
  <c r="E163" i="25"/>
  <c r="E189" i="25" s="1"/>
  <c r="G163" i="25"/>
  <c r="G189" i="25" s="1"/>
  <c r="I163" i="25"/>
  <c r="I189" i="25" s="1"/>
  <c r="K163" i="25"/>
  <c r="K189" i="25" s="1"/>
  <c r="M163" i="25"/>
  <c r="M189" i="25" s="1"/>
  <c r="O163" i="25"/>
  <c r="O189" i="25" s="1"/>
  <c r="C178" i="25"/>
  <c r="C190" i="25" s="1"/>
  <c r="E178" i="25"/>
  <c r="E190" i="25" s="1"/>
  <c r="G178" i="25"/>
  <c r="G190" i="25" s="1"/>
  <c r="I178" i="25"/>
  <c r="I190" i="25" s="1"/>
  <c r="K178" i="25"/>
  <c r="K190" i="25" s="1"/>
  <c r="M178" i="25"/>
  <c r="M190" i="25" s="1"/>
  <c r="O178" i="25"/>
  <c r="O190" i="25" s="1"/>
  <c r="O188" i="25" l="1"/>
  <c r="M191" i="25"/>
  <c r="M192" i="25" s="1"/>
  <c r="I191" i="25"/>
  <c r="I192" i="25" s="1"/>
  <c r="O191" i="25"/>
  <c r="O192" i="25" s="1"/>
  <c r="K191" i="25"/>
  <c r="K192" i="25" s="1"/>
  <c r="N188" i="25"/>
  <c r="N187" i="25"/>
  <c r="J188" i="25"/>
  <c r="J187" i="25"/>
  <c r="G191" i="25"/>
  <c r="G192" i="25" s="1"/>
  <c r="G195" i="25" s="1"/>
  <c r="C191" i="25"/>
  <c r="C192" i="25" s="1"/>
  <c r="C194" i="25" s="1"/>
  <c r="L188" i="25"/>
  <c r="L187" i="25"/>
  <c r="H188" i="25"/>
  <c r="H187" i="25"/>
  <c r="H191" i="25" s="1"/>
  <c r="H192" i="25" s="1"/>
  <c r="E191" i="25"/>
  <c r="E192" i="25" s="1"/>
  <c r="E195" i="25" s="1"/>
  <c r="F188" i="25"/>
  <c r="F187" i="25"/>
  <c r="D188" i="25"/>
  <c r="D187" i="25"/>
  <c r="N191" i="25"/>
  <c r="N192" i="25" s="1"/>
  <c r="L201" i="24"/>
  <c r="L202" i="24" s="1"/>
  <c r="H201" i="24"/>
  <c r="H202" i="24" s="1"/>
  <c r="D201" i="24"/>
  <c r="D202" i="24" s="1"/>
  <c r="D205" i="24" s="1"/>
  <c r="O201" i="24"/>
  <c r="O202" i="24" s="1"/>
  <c r="K201" i="24"/>
  <c r="K202" i="24" s="1"/>
  <c r="G201" i="24"/>
  <c r="G202" i="24" s="1"/>
  <c r="G205" i="24" s="1"/>
  <c r="C201" i="24"/>
  <c r="C202" i="24" s="1"/>
  <c r="N201" i="24"/>
  <c r="N202" i="24" s="1"/>
  <c r="J201" i="24"/>
  <c r="J202" i="24" s="1"/>
  <c r="F201" i="24"/>
  <c r="F202" i="24" s="1"/>
  <c r="F205" i="24" s="1"/>
  <c r="M201" i="24"/>
  <c r="M202" i="24" s="1"/>
  <c r="I201" i="24"/>
  <c r="I202" i="24" s="1"/>
  <c r="E201" i="24"/>
  <c r="E202" i="24" s="1"/>
  <c r="E205" i="24" s="1"/>
  <c r="D191" i="25" l="1"/>
  <c r="D192" i="25" s="1"/>
  <c r="D195" i="25" s="1"/>
  <c r="L191" i="25"/>
  <c r="L192" i="25" s="1"/>
  <c r="J191" i="25"/>
  <c r="J192" i="25" s="1"/>
  <c r="F191" i="25"/>
  <c r="F192" i="25" s="1"/>
  <c r="F195" i="25" s="1"/>
  <c r="P195" i="25" s="1"/>
  <c r="P205" i="24"/>
</calcChain>
</file>

<file path=xl/sharedStrings.xml><?xml version="1.0" encoding="utf-8"?>
<sst xmlns="http://schemas.openxmlformats.org/spreadsheetml/2006/main" count="1584" uniqueCount="182">
  <si>
    <t>СОГЛАСОВАНО:</t>
  </si>
  <si>
    <t>УТВЕРЖДАЮ:</t>
  </si>
  <si>
    <t xml:space="preserve">(наименование общеобразовательного </t>
  </si>
  <si>
    <t xml:space="preserve"> (наименование учреждения)</t>
  </si>
  <si>
    <t>учреждения)</t>
  </si>
  <si>
    <t>(Ф.И.О.  руководителя учреждения)</t>
  </si>
  <si>
    <t>«____»___________202_</t>
  </si>
  <si>
    <t>1 неделя</t>
  </si>
  <si>
    <t>День 1 понедельник</t>
  </si>
  <si>
    <t>Выход, г</t>
  </si>
  <si>
    <t>Белки, г</t>
  </si>
  <si>
    <t>Жиры, г</t>
  </si>
  <si>
    <t>Углеводы.г</t>
  </si>
  <si>
    <t>Эн. Цен, ккал.</t>
  </si>
  <si>
    <t>Витамины</t>
  </si>
  <si>
    <t>Минеральные вещества</t>
  </si>
  <si>
    <t>B1</t>
  </si>
  <si>
    <t>C</t>
  </si>
  <si>
    <t>А</t>
  </si>
  <si>
    <t>Е</t>
  </si>
  <si>
    <t>Са</t>
  </si>
  <si>
    <t>P</t>
  </si>
  <si>
    <t>Mg</t>
  </si>
  <si>
    <t>Fe</t>
  </si>
  <si>
    <t>Наименование блюда</t>
  </si>
  <si>
    <t>День 2 вторник</t>
  </si>
  <si>
    <t>№ сб. рец.</t>
  </si>
  <si>
    <t>День 3 среда</t>
  </si>
  <si>
    <t>День 4 четверг</t>
  </si>
  <si>
    <t>День 5 пятница</t>
  </si>
  <si>
    <t>2 неделя</t>
  </si>
  <si>
    <t>День 6 понедельник</t>
  </si>
  <si>
    <t>День 7 вторник</t>
  </si>
  <si>
    <t>День 8 среда</t>
  </si>
  <si>
    <t>День 9 четверг</t>
  </si>
  <si>
    <t>День 10 пятница</t>
  </si>
  <si>
    <t>При составлении меню была использована литература:</t>
  </si>
  <si>
    <t>1. Санитарно – эпидемиологические правила и нормы СанПиН 2.3/2.4.3590-20 «Санитарно – эпидемиологические требования к организации общественного питания населения».</t>
  </si>
  <si>
    <t>2. Сборник технических нормативов – Сборник рецептур на продукцию для обучающихся во всех образовательных учреждениях / Под ред. М.П. Могильного и В.А. Тутельяна. – М.: ДеЛи плюс, 2017. – 544 стр.</t>
  </si>
  <si>
    <t>Примечания: *</t>
  </si>
  <si>
    <t>Фрукты в ассортименте* в ассортименте подаются в зависимости от сезона: яблоко, мандарин, груша, банан.</t>
  </si>
  <si>
    <t>При приготовлении блюд используется йодированная соль.</t>
  </si>
  <si>
    <t>Обед</t>
  </si>
  <si>
    <t>Салат из белокочанной капусты</t>
  </si>
  <si>
    <t>Рассольник ленинградский со сметаной (250/10)</t>
  </si>
  <si>
    <t>Компот из смеси с/фруктов</t>
  </si>
  <si>
    <t xml:space="preserve">Хлеб ржано-пшеничный </t>
  </si>
  <si>
    <t>Борщ с капустой и картофелем со сметаной (250/10)</t>
  </si>
  <si>
    <t>Компот из изюма</t>
  </si>
  <si>
    <t>295/332</t>
  </si>
  <si>
    <t>Котлеты рубленые из бройлер-цыплят с соусом (60/30)</t>
  </si>
  <si>
    <t>Напиток апельсиновый</t>
  </si>
  <si>
    <t>290/331</t>
  </si>
  <si>
    <t>Птица, тушенная в соусе (60/30)</t>
  </si>
  <si>
    <t>Суп картофельный с крупой (рисовый)</t>
  </si>
  <si>
    <t>3. Сборникрецептур на продукцию для питания детей в дошкольных образрвательных организациях, , М. П. Могильный, В. А. Тутельян- М.: Дели Плюс,  2016, 640 стр.</t>
  </si>
  <si>
    <t>Суп картофельный с горохом</t>
  </si>
  <si>
    <t>Суп картофельный с макаронными изделиями</t>
  </si>
  <si>
    <t>288/330</t>
  </si>
  <si>
    <t>Птица отварная с соусом (60/30)</t>
  </si>
  <si>
    <t>Рагу из овощей</t>
  </si>
  <si>
    <t>Напиток из плодов шиповника</t>
  </si>
  <si>
    <t>5. Таблицы химического состава и калорийности российских продуктов питания: Скурихин И.М., Тутельян В.А.</t>
  </si>
  <si>
    <t>6. Методические рекомендации МР 2.4.0179-20  «Рекомендации по организации питания обучающихся общеобразовательных организаций».</t>
  </si>
  <si>
    <t>Щи из свежей капусты с картофелем со сметаной 250/10</t>
  </si>
  <si>
    <t>4. Сборник рецептур блюд и типовых меню для организации питания детей школьного возраста, М.; 2021, 289 с; подготовлен Федеральная служба по надзору в сфере защиты прав потребителей и
благополучия человека (А.Ю. Попова, И.В. Брагина, И.Г. Шевкун. )</t>
  </si>
  <si>
    <t>Тефтели (1 вариант) 60/30 (свин.)</t>
  </si>
  <si>
    <t>Сезон: осень-зима</t>
  </si>
  <si>
    <t>Батон йодированный</t>
  </si>
  <si>
    <t>375/377</t>
  </si>
  <si>
    <t>Чай с лимоном (200/15/7)</t>
  </si>
  <si>
    <t>Кофейный напиток с молоком</t>
  </si>
  <si>
    <t>Сыр порциями</t>
  </si>
  <si>
    <t>Итого завтрак:</t>
  </si>
  <si>
    <t>Итого обед:</t>
  </si>
  <si>
    <t>Всего за день:</t>
  </si>
  <si>
    <t>Завтрак</t>
  </si>
  <si>
    <t>Каша молочная вязкая из риса</t>
  </si>
  <si>
    <t>Каша молочная вязкая из 
пшенной крупы</t>
  </si>
  <si>
    <r>
      <t>210/
54-20</t>
    </r>
    <r>
      <rPr>
        <vertAlign val="sub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>-2020</t>
    </r>
  </si>
  <si>
    <t>304/71</t>
  </si>
  <si>
    <t>Чай с сахаром  (200/15)</t>
  </si>
  <si>
    <t>Чай с сахаром (200/15)</t>
  </si>
  <si>
    <t>312/71</t>
  </si>
  <si>
    <t>312/45</t>
  </si>
  <si>
    <t>Полдник</t>
  </si>
  <si>
    <t>Итого полдник:</t>
  </si>
  <si>
    <t>Кефир</t>
  </si>
  <si>
    <t>Ряженка</t>
  </si>
  <si>
    <t>Плоды свежие (по сезону)</t>
  </si>
  <si>
    <t>Биточки с соусом (свинина) (60/30)</t>
  </si>
  <si>
    <t>Котлета с соусом (свинина) (60/30)</t>
  </si>
  <si>
    <t xml:space="preserve">Суп картофельный с макаронными изделиями </t>
  </si>
  <si>
    <t>302/71</t>
  </si>
  <si>
    <t>259/71</t>
  </si>
  <si>
    <t>Рыба, тушенная в томате с овощами (50/50)</t>
  </si>
  <si>
    <t>Бутерброд с маслом сл.  (30/10)</t>
  </si>
  <si>
    <t>Щи из свежей капусты с картоф. со сметаной (250/10)</t>
  </si>
  <si>
    <t>Пудинг из творога
(запеченный) с йогуртом 50/30</t>
  </si>
  <si>
    <t>Запеканка из творога с 
йогуртом (50/30)</t>
  </si>
  <si>
    <t>Омлет натуральный 
с зеленым горошком (53/30)</t>
  </si>
  <si>
    <t>Макароны отварные
 с сыром (100/5/20)</t>
  </si>
  <si>
    <t>Каша молочная вязкая из
 овс.хл. "Геркулес" с м/сл 150/5</t>
  </si>
  <si>
    <t>Бутерброд с маслом сливочн. 
(18/5)</t>
  </si>
  <si>
    <t>Каша молочная вязкая из
 овс.хл. "Геркулес" с м/сл (150/5)</t>
  </si>
  <si>
    <t>Каша рассытчатая гречневая/овощи натуральные свежие (помидоры) (120/30)</t>
  </si>
  <si>
    <t>Пюре картофельное/овощи натуральные свежие (огурцы) 150/30</t>
  </si>
  <si>
    <r>
      <t>309/54-20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</si>
  <si>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Макаронные изделия отварные/горошек зеленый консервированный (120/30)</t>
  </si>
  <si>
    <r>
      <t>309/54-21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</si>
  <si>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Макаронные изделия отварные/кукуруза сахарная (120/30)</t>
  </si>
  <si>
    <t>Пюре картофельное/салат из белокочанной капусты  (120/30)</t>
  </si>
  <si>
    <t>Рис отварной/овощи натуральные свежие (помидоры)
(120/30)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</si>
  <si>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</si>
  <si>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Жаркое по-домашнему (свинина)/овощи натуральные свежие )огурцы) 175/35</t>
  </si>
  <si>
    <t>Компот из свежих (замороженных) ягод</t>
  </si>
  <si>
    <t>Кисель из ягод свежих
/замороженных</t>
  </si>
  <si>
    <r>
      <t>309/54-20</t>
    </r>
    <r>
      <rPr>
        <vertAlign val="sub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>-2020</t>
    </r>
  </si>
  <si>
    <r>
      <t>210/
54-20</t>
    </r>
    <r>
      <rPr>
        <vertAlign val="sub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>-2020</t>
    </r>
  </si>
  <si>
    <t>Компот из свежих яблок</t>
  </si>
  <si>
    <t>ТТК</t>
  </si>
  <si>
    <t>Мучное кулинарное изделие</t>
  </si>
  <si>
    <t>Кондитерское изделие 
промышленного 
производства (пряники)</t>
  </si>
  <si>
    <t>Простокваша</t>
  </si>
  <si>
    <t>№_____от "____" ________2024</t>
  </si>
  <si>
    <t>Меню приготавливаемых блюд двухнедельное (завтраки и обеды) для питания</t>
  </si>
  <si>
    <t>(для обучающихся в 1-ю смену, возрастная категория: 7 - 11  лет)</t>
  </si>
  <si>
    <t>№ ____от "_____"___________2024</t>
  </si>
  <si>
    <t>Меню приготавливаемых блюд двухнедельное (обеды и полдники) для питания</t>
  </si>
  <si>
    <t>(для обучающихся во 2-ю смену, возрастная категория: 7-11 лет)</t>
  </si>
  <si>
    <t>318/331</t>
  </si>
  <si>
    <t>Филе птицы, тушенное в соусе 45/45</t>
  </si>
  <si>
    <t>349/ссж</t>
  </si>
  <si>
    <t>348/ссж</t>
  </si>
  <si>
    <t>278/331
/ссж</t>
  </si>
  <si>
    <t>291/ссж</t>
  </si>
  <si>
    <t>388/ссж</t>
  </si>
  <si>
    <t>342/ссж</t>
  </si>
  <si>
    <t>393/ссж</t>
  </si>
  <si>
    <t>268/331
/ссж</t>
  </si>
  <si>
    <t>375/377
/ссж</t>
  </si>
  <si>
    <t>379/ссж</t>
  </si>
  <si>
    <t>375/376
/ссж</t>
  </si>
  <si>
    <t>295/332
/ссж</t>
  </si>
  <si>
    <t>375/377
ссж</t>
  </si>
  <si>
    <t xml:space="preserve"> в период с 1 октября  по 1 марта овощи свежие заменяются на овощи соленые</t>
  </si>
  <si>
    <t>в период с 1 марта овощи урожая прошлого используются только после термической обработки</t>
  </si>
  <si>
    <t>Приложение № 2.1  к Контракту</t>
  </si>
  <si>
    <t>Приложение № 2.2 к Контракту</t>
  </si>
  <si>
    <t xml:space="preserve">день </t>
  </si>
  <si>
    <t>День недели</t>
  </si>
  <si>
    <t>Обьем блюд</t>
  </si>
  <si>
    <t>Белки</t>
  </si>
  <si>
    <t>Жиры</t>
  </si>
  <si>
    <t>Углеводы</t>
  </si>
  <si>
    <t>ЭЦ, ккал</t>
  </si>
  <si>
    <t>В1</t>
  </si>
  <si>
    <t>С</t>
  </si>
  <si>
    <t xml:space="preserve">Са </t>
  </si>
  <si>
    <t xml:space="preserve">Р </t>
  </si>
  <si>
    <t>Понедельник</t>
  </si>
  <si>
    <t>Вторник</t>
  </si>
  <si>
    <t xml:space="preserve">Среда </t>
  </si>
  <si>
    <t>Четверг</t>
  </si>
  <si>
    <t>Пятница</t>
  </si>
  <si>
    <t>Итого :</t>
  </si>
  <si>
    <t>В среднем за 10 дней:</t>
  </si>
  <si>
    <t>Приложение № 10 к СанПиН 2.3/2.4.3590-20  (минимум - 50%)</t>
  </si>
  <si>
    <t xml:space="preserve"> % выполнения норм СанПиН</t>
  </si>
  <si>
    <t>Приложение № 10 к СанПиН 2.3/2.4.3590-20  (минимум - 40%)</t>
  </si>
  <si>
    <t xml:space="preserve"> обучающихся по образовательным программам начального общего образования с родительской доплатой</t>
  </si>
  <si>
    <t>обучающихся по образовательным программам начального общего образования с родительской доплатой</t>
  </si>
  <si>
    <t>302/59</t>
  </si>
  <si>
    <t>Каша рассытчатая гречневая/салат из моркови с яблоками (120/30)</t>
  </si>
  <si>
    <t>382/ссж</t>
  </si>
  <si>
    <t>Какао с молоком</t>
  </si>
  <si>
    <t>ООО "НПК"Спецпитание"</t>
  </si>
  <si>
    <t>Шадрин Д.В.</t>
  </si>
  <si>
    <t>«09» сентября 2024</t>
  </si>
  <si>
    <t>ИСПОЛНИТЕЛЬ:</t>
  </si>
  <si>
    <t>ООО "Блиц"</t>
  </si>
  <si>
    <t>Макароны отварные  с сыром (100/5/20)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</si>
</sst>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9"/>
      <color theme="1"/>
      <name val="Times New Roman"/>
      <family val="1"/>
    </font>
    <font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vertAlign val="subscript"/>
      <sz val="10"/>
      <color theme="1"/>
      <name val="Calibri"/>
      <family val="2"/>
      <charset val="204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vertAlign val="subscript"/>
      <sz val="9"/>
      <color theme="1"/>
      <name val="Calibri"/>
      <family val="2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</font>
    <font>
      <b/>
      <sz val="8"/>
      <color theme="1"/>
      <name val="Calibri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4" fillId="0" borderId="0" xfId="0" applyFont="1" applyAlignment="1">
      <alignment horizontal="left" vertical="center"/>
    </xf>
    <xf numFmtId="0" fontId="3" fillId="0" borderId="0" xfId="0" applyFont="1" applyFill="1" applyBorder="1"/>
    <xf numFmtId="0" fontId="4" fillId="0" borderId="1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8" fillId="0" borderId="2" xfId="0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Border="1"/>
    <xf numFmtId="164" fontId="8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Border="1"/>
    <xf numFmtId="0" fontId="20" fillId="2" borderId="2" xfId="0" applyFont="1" applyFill="1" applyBorder="1" applyAlignment="1">
      <alignment vertical="center" wrapText="1"/>
    </xf>
    <xf numFmtId="1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0" fontId="22" fillId="2" borderId="2" xfId="0" applyFont="1" applyFill="1" applyBorder="1" applyAlignment="1">
      <alignment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2" fontId="20" fillId="2" borderId="2" xfId="0" applyNumberFormat="1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Border="1"/>
    <xf numFmtId="0" fontId="20" fillId="0" borderId="2" xfId="0" applyFont="1" applyBorder="1" applyAlignment="1">
      <alignment horizontal="center"/>
    </xf>
    <xf numFmtId="164" fontId="20" fillId="0" borderId="2" xfId="0" applyNumberFormat="1" applyFont="1" applyBorder="1" applyAlignment="1">
      <alignment horizontal="center"/>
    </xf>
    <xf numFmtId="0" fontId="22" fillId="0" borderId="2" xfId="0" applyFont="1" applyFill="1" applyBorder="1" applyAlignment="1">
      <alignment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2" fontId="20" fillId="2" borderId="4" xfId="0" applyNumberFormat="1" applyFont="1" applyFill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vertical="center" wrapText="1"/>
    </xf>
    <xf numFmtId="164" fontId="20" fillId="0" borderId="8" xfId="0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1" fontId="21" fillId="0" borderId="8" xfId="0" applyNumberFormat="1" applyFont="1" applyBorder="1" applyAlignment="1">
      <alignment horizontal="center" vertical="center" wrapText="1"/>
    </xf>
    <xf numFmtId="2" fontId="21" fillId="0" borderId="8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top"/>
    </xf>
    <xf numFmtId="2" fontId="11" fillId="0" borderId="2" xfId="0" applyNumberFormat="1" applyFont="1" applyFill="1" applyBorder="1" applyAlignment="1">
      <alignment horizontal="center" vertical="top"/>
    </xf>
    <xf numFmtId="164" fontId="11" fillId="0" borderId="2" xfId="0" applyNumberFormat="1" applyFont="1" applyFill="1" applyBorder="1" applyAlignment="1">
      <alignment horizontal="center" vertical="top"/>
    </xf>
    <xf numFmtId="0" fontId="25" fillId="0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2" xfId="0" applyFont="1" applyFill="1" applyBorder="1" applyAlignment="1">
      <alignment horizontal="centerContinuous"/>
    </xf>
    <xf numFmtId="0" fontId="25" fillId="0" borderId="0" xfId="0" applyFont="1" applyFill="1" applyBorder="1" applyAlignment="1">
      <alignment horizontal="centerContinuous"/>
    </xf>
    <xf numFmtId="1" fontId="11" fillId="0" borderId="2" xfId="0" applyNumberFormat="1" applyFont="1" applyBorder="1" applyAlignment="1">
      <alignment horizontal="center" vertical="top"/>
    </xf>
    <xf numFmtId="2" fontId="11" fillId="0" borderId="2" xfId="0" applyNumberFormat="1" applyFont="1" applyBorder="1" applyAlignment="1">
      <alignment horizontal="center" vertical="top"/>
    </xf>
    <xf numFmtId="164" fontId="11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2" fontId="8" fillId="0" borderId="2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 wrapText="1"/>
    </xf>
    <xf numFmtId="2" fontId="11" fillId="0" borderId="2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11" fillId="0" borderId="2" xfId="0" applyFont="1" applyFill="1" applyBorder="1" applyAlignment="1">
      <alignment horizontal="centerContinuous" vertical="top"/>
    </xf>
    <xf numFmtId="0" fontId="11" fillId="2" borderId="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1" fillId="0" borderId="2" xfId="0" applyFont="1" applyFill="1" applyBorder="1" applyAlignment="1">
      <alignment vertical="top" wrapText="1"/>
    </xf>
    <xf numFmtId="2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164" fontId="21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/>
    </xf>
    <xf numFmtId="0" fontId="26" fillId="0" borderId="2" xfId="0" applyFont="1" applyFill="1" applyBorder="1" applyAlignment="1">
      <alignment horizontal="center" vertical="top" wrapText="1"/>
    </xf>
    <xf numFmtId="164" fontId="8" fillId="0" borderId="9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1" fontId="9" fillId="0" borderId="2" xfId="0" applyNumberFormat="1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7" fillId="0" borderId="0" xfId="0" applyFont="1" applyFill="1"/>
    <xf numFmtId="0" fontId="7" fillId="0" borderId="1" xfId="0" applyFont="1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Fill="1" applyBorder="1"/>
    <xf numFmtId="0" fontId="7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Fill="1"/>
    <xf numFmtId="0" fontId="7" fillId="0" borderId="0" xfId="0" applyFont="1"/>
    <xf numFmtId="0" fontId="20" fillId="2" borderId="2" xfId="0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vertical="top" wrapText="1"/>
    </xf>
    <xf numFmtId="1" fontId="20" fillId="2" borderId="2" xfId="0" applyNumberFormat="1" applyFont="1" applyFill="1" applyBorder="1" applyAlignment="1">
      <alignment horizontal="center" vertical="top" wrapText="1"/>
    </xf>
    <xf numFmtId="2" fontId="20" fillId="2" borderId="2" xfId="0" applyNumberFormat="1" applyFont="1" applyFill="1" applyBorder="1" applyAlignment="1">
      <alignment horizontal="center" vertical="top" wrapText="1"/>
    </xf>
    <xf numFmtId="164" fontId="20" fillId="2" borderId="2" xfId="0" applyNumberFormat="1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left" vertical="top" wrapText="1"/>
    </xf>
    <xf numFmtId="2" fontId="20" fillId="0" borderId="2" xfId="0" applyNumberFormat="1" applyFont="1" applyBorder="1" applyAlignment="1">
      <alignment horizontal="center" vertical="top"/>
    </xf>
    <xf numFmtId="164" fontId="20" fillId="0" borderId="2" xfId="0" applyNumberFormat="1" applyFont="1" applyBorder="1" applyAlignment="1">
      <alignment horizontal="center" vertical="top"/>
    </xf>
    <xf numFmtId="0" fontId="20" fillId="0" borderId="2" xfId="0" applyFont="1" applyBorder="1" applyAlignment="1">
      <alignment horizontal="left" vertical="top"/>
    </xf>
    <xf numFmtId="0" fontId="20" fillId="0" borderId="2" xfId="0" applyFont="1" applyFill="1" applyBorder="1" applyAlignment="1">
      <alignment horizontal="center" vertical="top"/>
    </xf>
    <xf numFmtId="0" fontId="20" fillId="0" borderId="2" xfId="0" applyFont="1" applyFill="1" applyBorder="1" applyAlignment="1">
      <alignment horizontal="left" vertical="top"/>
    </xf>
    <xf numFmtId="0" fontId="20" fillId="0" borderId="2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164" fontId="20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left"/>
    </xf>
    <xf numFmtId="1" fontId="20" fillId="0" borderId="2" xfId="0" applyNumberFormat="1" applyFont="1" applyBorder="1" applyAlignment="1">
      <alignment horizontal="center" vertical="top"/>
    </xf>
    <xf numFmtId="0" fontId="20" fillId="0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vertical="top" wrapText="1"/>
    </xf>
    <xf numFmtId="1" fontId="21" fillId="0" borderId="2" xfId="0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164" fontId="20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Continuous"/>
    </xf>
    <xf numFmtId="1" fontId="20" fillId="0" borderId="2" xfId="0" applyNumberFormat="1" applyFont="1" applyFill="1" applyBorder="1" applyAlignment="1">
      <alignment horizontal="center"/>
    </xf>
    <xf numFmtId="2" fontId="20" fillId="0" borderId="2" xfId="0" applyNumberFormat="1" applyFont="1" applyFill="1" applyBorder="1" applyAlignment="1">
      <alignment horizontal="center"/>
    </xf>
    <xf numFmtId="164" fontId="20" fillId="0" borderId="2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Continuous"/>
    </xf>
    <xf numFmtId="2" fontId="20" fillId="0" borderId="2" xfId="0" applyNumberFormat="1" applyFont="1" applyFill="1" applyBorder="1" applyAlignment="1">
      <alignment horizontal="center" vertical="top"/>
    </xf>
    <xf numFmtId="164" fontId="20" fillId="0" borderId="2" xfId="0" applyNumberFormat="1" applyFont="1" applyFill="1" applyBorder="1" applyAlignment="1">
      <alignment horizontal="center" vertical="top"/>
    </xf>
    <xf numFmtId="0" fontId="20" fillId="0" borderId="0" xfId="0" applyFont="1"/>
    <xf numFmtId="0" fontId="20" fillId="0" borderId="2" xfId="0" applyFont="1" applyFill="1" applyBorder="1" applyAlignment="1">
      <alignment horizontal="center" vertical="top" wrapText="1"/>
    </xf>
    <xf numFmtId="1" fontId="2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64" fontId="18" fillId="0" borderId="2" xfId="0" applyNumberFormat="1" applyFont="1" applyFill="1" applyBorder="1" applyAlignment="1">
      <alignment horizontal="center" vertical="center" wrapText="1"/>
    </xf>
    <xf numFmtId="164" fontId="2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5" fillId="0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vertical="top" wrapText="1"/>
    </xf>
    <xf numFmtId="1" fontId="11" fillId="0" borderId="2" xfId="0" applyNumberFormat="1" applyFont="1" applyFill="1" applyBorder="1" applyAlignment="1">
      <alignment horizontal="center" vertical="top" wrapText="1"/>
    </xf>
    <xf numFmtId="2" fontId="11" fillId="0" borderId="2" xfId="0" applyNumberFormat="1" applyFont="1" applyFill="1" applyBorder="1" applyAlignment="1">
      <alignment horizontal="center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1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25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top"/>
    </xf>
    <xf numFmtId="2" fontId="11" fillId="0" borderId="0" xfId="0" applyNumberFormat="1" applyFont="1" applyBorder="1" applyAlignment="1">
      <alignment horizontal="center" vertical="top"/>
    </xf>
    <xf numFmtId="164" fontId="11" fillId="0" borderId="0" xfId="0" applyNumberFormat="1" applyFont="1" applyBorder="1" applyAlignment="1">
      <alignment horizontal="center" vertical="top"/>
    </xf>
    <xf numFmtId="0" fontId="20" fillId="0" borderId="0" xfId="0" applyFont="1" applyBorder="1"/>
    <xf numFmtId="0" fontId="29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Border="1" applyAlignment="1">
      <alignment horizontal="center" vertical="top"/>
    </xf>
    <xf numFmtId="2" fontId="20" fillId="0" borderId="0" xfId="0" applyNumberFormat="1" applyFont="1" applyBorder="1" applyAlignment="1">
      <alignment horizontal="center" vertical="top"/>
    </xf>
    <xf numFmtId="164" fontId="20" fillId="0" borderId="0" xfId="0" applyNumberFormat="1" applyFont="1" applyBorder="1" applyAlignment="1">
      <alignment horizontal="center" vertical="top"/>
    </xf>
    <xf numFmtId="0" fontId="20" fillId="0" borderId="10" xfId="0" applyFont="1" applyBorder="1"/>
    <xf numFmtId="0" fontId="29" fillId="0" borderId="10" xfId="0" applyFont="1" applyFill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top"/>
    </xf>
    <xf numFmtId="2" fontId="20" fillId="0" borderId="10" xfId="0" applyNumberFormat="1" applyFont="1" applyBorder="1" applyAlignment="1">
      <alignment horizontal="center" vertical="top"/>
    </xf>
    <xf numFmtId="164" fontId="20" fillId="0" borderId="10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36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5" fontId="15" fillId="0" borderId="2" xfId="0" applyNumberFormat="1" applyFont="1" applyBorder="1"/>
    <xf numFmtId="1" fontId="15" fillId="0" borderId="2" xfId="0" applyNumberFormat="1" applyFont="1" applyBorder="1"/>
    <xf numFmtId="2" fontId="15" fillId="0" borderId="2" xfId="0" applyNumberFormat="1" applyFont="1" applyBorder="1"/>
    <xf numFmtId="164" fontId="15" fillId="0" borderId="2" xfId="0" applyNumberFormat="1" applyFont="1" applyBorder="1"/>
    <xf numFmtId="165" fontId="15" fillId="0" borderId="2" xfId="0" applyNumberFormat="1" applyFont="1" applyBorder="1" applyAlignment="1">
      <alignment wrapText="1"/>
    </xf>
    <xf numFmtId="1" fontId="15" fillId="0" borderId="2" xfId="0" applyNumberFormat="1" applyFont="1" applyBorder="1" applyAlignment="1">
      <alignment wrapText="1"/>
    </xf>
    <xf numFmtId="2" fontId="15" fillId="0" borderId="2" xfId="0" applyNumberFormat="1" applyFont="1" applyBorder="1" applyAlignment="1">
      <alignment wrapText="1"/>
    </xf>
    <xf numFmtId="164" fontId="15" fillId="0" borderId="2" xfId="0" applyNumberFormat="1" applyFont="1" applyBorder="1" applyAlignment="1">
      <alignment wrapText="1"/>
    </xf>
    <xf numFmtId="164" fontId="15" fillId="0" borderId="2" xfId="0" applyNumberFormat="1" applyFont="1" applyBorder="1" applyAlignment="1">
      <alignment horizontal="right" wrapText="1"/>
    </xf>
    <xf numFmtId="1" fontId="15" fillId="0" borderId="2" xfId="0" applyNumberFormat="1" applyFont="1" applyBorder="1" applyAlignment="1">
      <alignment horizontal="right" wrapText="1"/>
    </xf>
    <xf numFmtId="2" fontId="15" fillId="0" borderId="2" xfId="0" applyNumberFormat="1" applyFont="1" applyBorder="1" applyAlignment="1">
      <alignment horizontal="right" wrapText="1"/>
    </xf>
    <xf numFmtId="0" fontId="35" fillId="0" borderId="2" xfId="0" applyFont="1" applyBorder="1"/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left" vertical="top" wrapText="1"/>
    </xf>
    <xf numFmtId="2" fontId="11" fillId="0" borderId="2" xfId="0" applyNumberFormat="1" applyFont="1" applyBorder="1"/>
    <xf numFmtId="2" fontId="0" fillId="3" borderId="0" xfId="0" applyNumberFormat="1" applyFill="1"/>
    <xf numFmtId="0" fontId="2" fillId="0" borderId="2" xfId="0" applyFont="1" applyBorder="1"/>
    <xf numFmtId="2" fontId="2" fillId="0" borderId="2" xfId="0" applyNumberFormat="1" applyFont="1" applyBorder="1"/>
    <xf numFmtId="0" fontId="3" fillId="0" borderId="0" xfId="0" applyFont="1" applyFill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4" fillId="0" borderId="11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3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0"/>
  <sheetViews>
    <sheetView topLeftCell="A148" workbookViewId="0">
      <selection activeCell="A140" sqref="A140:O140"/>
    </sheetView>
  </sheetViews>
  <sheetFormatPr defaultRowHeight="15" x14ac:dyDescent="0.25"/>
  <cols>
    <col min="2" max="2" width="27.5703125" customWidth="1"/>
    <col min="3" max="3" width="10.42578125" customWidth="1"/>
    <col min="4" max="6" width="9.28515625" bestFit="1" customWidth="1"/>
    <col min="7" max="7" width="9.42578125" bestFit="1" customWidth="1"/>
  </cols>
  <sheetData>
    <row r="1" spans="1:18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235" t="s">
        <v>148</v>
      </c>
      <c r="L1" s="235"/>
      <c r="M1" s="235"/>
      <c r="N1" s="235"/>
      <c r="O1" s="123"/>
    </row>
    <row r="2" spans="1:18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236" t="s">
        <v>127</v>
      </c>
      <c r="L2" s="236"/>
      <c r="M2" s="236"/>
      <c r="N2" s="236"/>
      <c r="O2" s="123"/>
    </row>
    <row r="3" spans="1:18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65"/>
      <c r="L3" s="166"/>
      <c r="M3" s="166"/>
      <c r="N3" s="166"/>
      <c r="O3" s="123"/>
    </row>
    <row r="4" spans="1:18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65"/>
      <c r="L4" s="166"/>
      <c r="M4" s="166"/>
      <c r="N4" s="166"/>
      <c r="O4" s="123"/>
    </row>
    <row r="5" spans="1:18" x14ac:dyDescent="0.25">
      <c r="A5" s="118"/>
      <c r="B5" s="118" t="s">
        <v>0</v>
      </c>
      <c r="C5" s="118"/>
      <c r="D5" s="118"/>
      <c r="E5" s="118"/>
      <c r="F5" s="118"/>
      <c r="G5" s="118"/>
      <c r="H5" s="118"/>
      <c r="I5" s="118"/>
      <c r="J5" s="118"/>
      <c r="K5" s="118" t="s">
        <v>1</v>
      </c>
      <c r="L5" s="118"/>
      <c r="M5" s="118"/>
      <c r="N5" s="118"/>
      <c r="O5" s="125"/>
    </row>
    <row r="6" spans="1:18" x14ac:dyDescent="0.25">
      <c r="A6" s="118"/>
      <c r="B6" s="119"/>
      <c r="C6" s="119"/>
      <c r="D6" s="118"/>
      <c r="E6" s="118"/>
      <c r="F6" s="118"/>
      <c r="G6" s="118"/>
      <c r="H6" s="118"/>
      <c r="I6" s="118"/>
      <c r="J6" s="118"/>
      <c r="K6" s="119"/>
      <c r="L6" s="119"/>
      <c r="M6" s="119"/>
      <c r="N6" s="119"/>
      <c r="O6" s="125"/>
    </row>
    <row r="7" spans="1:18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25"/>
    </row>
    <row r="8" spans="1:18" x14ac:dyDescent="0.25">
      <c r="A8" s="118"/>
      <c r="B8" s="119"/>
      <c r="C8" s="119"/>
      <c r="D8" s="118"/>
      <c r="E8" s="118"/>
      <c r="F8" s="118"/>
      <c r="G8" s="118"/>
      <c r="H8" s="118"/>
      <c r="I8" s="118"/>
      <c r="J8" s="118"/>
      <c r="K8" s="119"/>
      <c r="L8" s="119"/>
      <c r="M8" s="119"/>
      <c r="N8" s="119"/>
      <c r="O8" s="125"/>
    </row>
    <row r="9" spans="1:18" x14ac:dyDescent="0.25">
      <c r="A9" s="118"/>
      <c r="B9" s="120" t="s">
        <v>2</v>
      </c>
      <c r="C9" s="118"/>
      <c r="D9" s="118"/>
      <c r="E9" s="118"/>
      <c r="F9" s="118"/>
      <c r="G9" s="118"/>
      <c r="H9" s="118"/>
      <c r="I9" s="118"/>
      <c r="J9" s="118"/>
      <c r="K9" s="120" t="s">
        <v>3</v>
      </c>
      <c r="L9" s="118"/>
      <c r="M9" s="118"/>
      <c r="N9" s="118"/>
      <c r="O9" s="125"/>
    </row>
    <row r="10" spans="1:18" x14ac:dyDescent="0.25">
      <c r="A10" s="118"/>
      <c r="B10" s="120" t="s">
        <v>4</v>
      </c>
      <c r="C10" s="118"/>
      <c r="D10" s="118"/>
      <c r="E10" s="118"/>
      <c r="F10" s="118"/>
      <c r="G10" s="118"/>
      <c r="H10" s="118"/>
      <c r="I10" s="118"/>
      <c r="J10" s="118"/>
      <c r="K10" s="121"/>
      <c r="L10" s="121"/>
      <c r="M10" s="121"/>
      <c r="N10" s="121"/>
      <c r="O10" s="125"/>
    </row>
    <row r="11" spans="1:18" x14ac:dyDescent="0.25">
      <c r="A11" s="118"/>
      <c r="B11" s="122"/>
      <c r="C11" s="119"/>
      <c r="D11" s="118"/>
      <c r="E11" s="118"/>
      <c r="F11" s="118"/>
      <c r="G11" s="118"/>
      <c r="H11" s="118"/>
      <c r="I11" s="118"/>
      <c r="J11" s="118"/>
      <c r="K11" s="119"/>
      <c r="L11" s="119"/>
      <c r="M11" s="119"/>
      <c r="N11" s="119"/>
      <c r="O11" s="125"/>
    </row>
    <row r="12" spans="1:18" x14ac:dyDescent="0.25">
      <c r="A12" s="118"/>
      <c r="B12" s="120" t="s">
        <v>5</v>
      </c>
      <c r="C12" s="118"/>
      <c r="D12" s="118"/>
      <c r="E12" s="118"/>
      <c r="F12" s="118"/>
      <c r="G12" s="118"/>
      <c r="H12" s="118"/>
      <c r="I12" s="118"/>
      <c r="J12" s="118"/>
      <c r="K12" s="120" t="s">
        <v>5</v>
      </c>
      <c r="L12" s="118"/>
      <c r="M12" s="118"/>
      <c r="N12" s="118"/>
      <c r="O12" s="125"/>
    </row>
    <row r="13" spans="1:18" x14ac:dyDescent="0.25">
      <c r="A13" s="118"/>
      <c r="B13" s="120" t="s">
        <v>6</v>
      </c>
      <c r="C13" s="118"/>
      <c r="D13" s="118"/>
      <c r="E13" s="118"/>
      <c r="F13" s="118"/>
      <c r="G13" s="118"/>
      <c r="H13" s="118"/>
      <c r="I13" s="118"/>
      <c r="J13" s="118"/>
      <c r="K13" s="120" t="s">
        <v>6</v>
      </c>
      <c r="L13" s="118"/>
      <c r="M13" s="118"/>
      <c r="N13" s="118"/>
      <c r="O13" s="125"/>
    </row>
    <row r="14" spans="1:18" x14ac:dyDescent="0.2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1:18" ht="14.45" customHeight="1" x14ac:dyDescent="0.2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</row>
    <row r="16" spans="1:18" ht="15.75" x14ac:dyDescent="0.25">
      <c r="A16" s="237" t="s">
        <v>128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103"/>
      <c r="Q16" s="103"/>
      <c r="R16" s="103"/>
    </row>
    <row r="17" spans="1:15" x14ac:dyDescent="0.25">
      <c r="A17" s="237" t="s">
        <v>171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</row>
    <row r="18" spans="1:15" x14ac:dyDescent="0.25">
      <c r="A18" s="238" t="s">
        <v>129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</row>
    <row r="19" spans="1:15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  <row r="20" spans="1:15" x14ac:dyDescent="0.25">
      <c r="A20" s="239" t="s">
        <v>7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</row>
    <row r="21" spans="1:15" x14ac:dyDescent="0.25">
      <c r="A21" s="240" t="s">
        <v>67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</row>
    <row r="22" spans="1:15" x14ac:dyDescent="0.25">
      <c r="A22" s="239" t="s">
        <v>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</row>
    <row r="23" spans="1:15" x14ac:dyDescent="0.25">
      <c r="A23" s="241" t="s">
        <v>42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</row>
    <row r="24" spans="1:15" x14ac:dyDescent="0.25">
      <c r="A24" s="242" t="s">
        <v>26</v>
      </c>
      <c r="B24" s="243" t="s">
        <v>24</v>
      </c>
      <c r="C24" s="242" t="s">
        <v>9</v>
      </c>
      <c r="D24" s="242" t="s">
        <v>10</v>
      </c>
      <c r="E24" s="242" t="s">
        <v>11</v>
      </c>
      <c r="F24" s="242" t="s">
        <v>12</v>
      </c>
      <c r="G24" s="242" t="s">
        <v>13</v>
      </c>
      <c r="H24" s="242" t="s">
        <v>14</v>
      </c>
      <c r="I24" s="242"/>
      <c r="J24" s="242"/>
      <c r="K24" s="242"/>
      <c r="L24" s="242" t="s">
        <v>15</v>
      </c>
      <c r="M24" s="242"/>
      <c r="N24" s="242"/>
      <c r="O24" s="242"/>
    </row>
    <row r="25" spans="1:15" ht="21" customHeight="1" x14ac:dyDescent="0.25">
      <c r="A25" s="242"/>
      <c r="B25" s="243"/>
      <c r="C25" s="242"/>
      <c r="D25" s="242"/>
      <c r="E25" s="242"/>
      <c r="F25" s="242"/>
      <c r="G25" s="242"/>
      <c r="H25" s="228" t="s">
        <v>16</v>
      </c>
      <c r="I25" s="228" t="s">
        <v>17</v>
      </c>
      <c r="J25" s="228" t="s">
        <v>18</v>
      </c>
      <c r="K25" s="228" t="s">
        <v>19</v>
      </c>
      <c r="L25" s="228" t="s">
        <v>20</v>
      </c>
      <c r="M25" s="228" t="s">
        <v>21</v>
      </c>
      <c r="N25" s="228" t="s">
        <v>22</v>
      </c>
      <c r="O25" s="228" t="s">
        <v>23</v>
      </c>
    </row>
    <row r="26" spans="1:15" ht="15.6" customHeight="1" x14ac:dyDescent="0.25">
      <c r="A26" s="161">
        <v>45</v>
      </c>
      <c r="B26" s="31" t="s">
        <v>43</v>
      </c>
      <c r="C26" s="32">
        <v>60</v>
      </c>
      <c r="D26" s="33">
        <v>0.79</v>
      </c>
      <c r="E26" s="33">
        <v>1.95</v>
      </c>
      <c r="F26" s="33">
        <v>3.88</v>
      </c>
      <c r="G26" s="33">
        <v>36.24</v>
      </c>
      <c r="H26" s="34">
        <v>0.01</v>
      </c>
      <c r="I26" s="34">
        <v>10.26</v>
      </c>
      <c r="J26" s="34">
        <v>0</v>
      </c>
      <c r="K26" s="34">
        <v>5.03</v>
      </c>
      <c r="L26" s="34">
        <v>14.98</v>
      </c>
      <c r="M26" s="34">
        <v>16.98</v>
      </c>
      <c r="N26" s="34">
        <v>9.0500000000000007</v>
      </c>
      <c r="O26" s="34">
        <v>0.28000000000000003</v>
      </c>
    </row>
    <row r="27" spans="1:15" ht="31.5" customHeight="1" x14ac:dyDescent="0.25">
      <c r="A27" s="35">
        <v>96</v>
      </c>
      <c r="B27" s="31" t="s">
        <v>44</v>
      </c>
      <c r="C27" s="36">
        <v>260</v>
      </c>
      <c r="D27" s="37">
        <v>2.2799999999999998</v>
      </c>
      <c r="E27" s="37">
        <v>6.59</v>
      </c>
      <c r="F27" s="37">
        <v>12.34</v>
      </c>
      <c r="G27" s="37">
        <v>123.45</v>
      </c>
      <c r="H27" s="34">
        <v>9.2999999999999999E-2</v>
      </c>
      <c r="I27" s="34">
        <v>8.42</v>
      </c>
      <c r="J27" s="34">
        <v>0.01</v>
      </c>
      <c r="K27" s="34">
        <v>2.3530000000000002</v>
      </c>
      <c r="L27" s="34">
        <v>37.950000000000003</v>
      </c>
      <c r="M27" s="34">
        <v>62.83</v>
      </c>
      <c r="N27" s="34">
        <v>25.08</v>
      </c>
      <c r="O27" s="34">
        <v>0.95</v>
      </c>
    </row>
    <row r="28" spans="1:15" ht="18.75" customHeight="1" x14ac:dyDescent="0.25">
      <c r="A28" s="126" t="s">
        <v>135</v>
      </c>
      <c r="B28" s="127" t="s">
        <v>113</v>
      </c>
      <c r="C28" s="128">
        <v>150</v>
      </c>
      <c r="D28" s="129">
        <v>13.91</v>
      </c>
      <c r="E28" s="129">
        <v>8.0500000000000007</v>
      </c>
      <c r="F28" s="129">
        <v>27.34</v>
      </c>
      <c r="G28" s="129">
        <v>237</v>
      </c>
      <c r="H28" s="130">
        <v>0.11</v>
      </c>
      <c r="I28" s="130">
        <v>4.5199999999999996</v>
      </c>
      <c r="J28" s="130">
        <v>3.9E-2</v>
      </c>
      <c r="K28" s="130">
        <v>0.56000000000000005</v>
      </c>
      <c r="L28" s="130">
        <v>34.76</v>
      </c>
      <c r="M28" s="130">
        <v>149.1</v>
      </c>
      <c r="N28" s="130">
        <v>40.450000000000003</v>
      </c>
      <c r="O28" s="130">
        <v>39</v>
      </c>
    </row>
    <row r="29" spans="1:15" ht="21.75" customHeight="1" x14ac:dyDescent="0.25">
      <c r="A29" s="161" t="s">
        <v>132</v>
      </c>
      <c r="B29" s="42" t="s">
        <v>45</v>
      </c>
      <c r="C29" s="32">
        <v>200</v>
      </c>
      <c r="D29" s="33">
        <v>0.66</v>
      </c>
      <c r="E29" s="33">
        <v>0.09</v>
      </c>
      <c r="F29" s="33">
        <v>32.01</v>
      </c>
      <c r="G29" s="33">
        <v>132.80000000000001</v>
      </c>
      <c r="H29" s="34">
        <v>0.02</v>
      </c>
      <c r="I29" s="34">
        <v>0.73</v>
      </c>
      <c r="J29" s="34">
        <v>0</v>
      </c>
      <c r="K29" s="34">
        <v>0.51</v>
      </c>
      <c r="L29" s="34">
        <v>32.479999999999997</v>
      </c>
      <c r="M29" s="34">
        <v>23.44</v>
      </c>
      <c r="N29" s="34">
        <v>17.46</v>
      </c>
      <c r="O29" s="34">
        <v>0.7</v>
      </c>
    </row>
    <row r="30" spans="1:15" ht="14.45" customHeight="1" x14ac:dyDescent="0.25">
      <c r="A30" s="161"/>
      <c r="B30" s="42" t="s">
        <v>46</v>
      </c>
      <c r="C30" s="32">
        <v>40</v>
      </c>
      <c r="D30" s="109">
        <v>4.8</v>
      </c>
      <c r="E30" s="109">
        <v>0.52</v>
      </c>
      <c r="F30" s="109">
        <v>22.2</v>
      </c>
      <c r="G30" s="109">
        <v>103</v>
      </c>
      <c r="H30" s="45">
        <v>6.3E-2</v>
      </c>
      <c r="I30" s="45">
        <v>0</v>
      </c>
      <c r="J30" s="45">
        <v>0</v>
      </c>
      <c r="K30" s="45">
        <v>0</v>
      </c>
      <c r="L30" s="45">
        <v>10.92</v>
      </c>
      <c r="M30" s="45">
        <v>34.86</v>
      </c>
      <c r="N30" s="45">
        <v>14.7</v>
      </c>
      <c r="O30" s="45">
        <v>0.67</v>
      </c>
    </row>
    <row r="31" spans="1:15" x14ac:dyDescent="0.25">
      <c r="A31" s="43"/>
      <c r="B31" s="161" t="s">
        <v>74</v>
      </c>
      <c r="C31" s="47">
        <f t="shared" ref="C31:O31" si="0">SUM(C26:C30)</f>
        <v>710</v>
      </c>
      <c r="D31" s="107">
        <f t="shared" si="0"/>
        <v>22.44</v>
      </c>
      <c r="E31" s="107">
        <f t="shared" si="0"/>
        <v>17.2</v>
      </c>
      <c r="F31" s="107">
        <f t="shared" si="0"/>
        <v>97.77</v>
      </c>
      <c r="G31" s="107">
        <f t="shared" si="0"/>
        <v>632.49</v>
      </c>
      <c r="H31" s="108">
        <f t="shared" si="0"/>
        <v>0.29599999999999999</v>
      </c>
      <c r="I31" s="108">
        <f t="shared" si="0"/>
        <v>23.93</v>
      </c>
      <c r="J31" s="108">
        <f t="shared" si="0"/>
        <v>4.9000000000000002E-2</v>
      </c>
      <c r="K31" s="108">
        <f t="shared" si="0"/>
        <v>8.4530000000000012</v>
      </c>
      <c r="L31" s="108">
        <f t="shared" si="0"/>
        <v>131.08999999999997</v>
      </c>
      <c r="M31" s="108">
        <f t="shared" si="0"/>
        <v>287.20999999999998</v>
      </c>
      <c r="N31" s="108">
        <f t="shared" si="0"/>
        <v>106.74</v>
      </c>
      <c r="O31" s="108">
        <f t="shared" si="0"/>
        <v>41.6</v>
      </c>
    </row>
    <row r="32" spans="1:15" ht="15" customHeight="1" x14ac:dyDescent="0.25">
      <c r="A32" s="247" t="s">
        <v>85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9"/>
    </row>
    <row r="33" spans="1:15" x14ac:dyDescent="0.25">
      <c r="A33" s="131" t="s">
        <v>120</v>
      </c>
      <c r="B33" s="132" t="s">
        <v>121</v>
      </c>
      <c r="C33" s="131">
        <v>75</v>
      </c>
      <c r="D33" s="133">
        <v>4.46</v>
      </c>
      <c r="E33" s="131">
        <v>2.98</v>
      </c>
      <c r="F33" s="131">
        <v>44.12</v>
      </c>
      <c r="G33" s="131">
        <v>222</v>
      </c>
      <c r="H33" s="134">
        <v>0.08</v>
      </c>
      <c r="I33" s="134">
        <v>0.08</v>
      </c>
      <c r="J33" s="134">
        <v>0.18</v>
      </c>
      <c r="K33" s="134">
        <v>0.86</v>
      </c>
      <c r="L33" s="134">
        <v>15.6</v>
      </c>
      <c r="M33" s="134">
        <v>42.8</v>
      </c>
      <c r="N33" s="134">
        <v>17.399999999999999</v>
      </c>
      <c r="O33" s="134">
        <v>1.08</v>
      </c>
    </row>
    <row r="34" spans="1:15" ht="25.5" x14ac:dyDescent="0.25">
      <c r="A34" s="233" t="s">
        <v>140</v>
      </c>
      <c r="B34" s="79" t="s">
        <v>81</v>
      </c>
      <c r="C34" s="76">
        <v>215</v>
      </c>
      <c r="D34" s="13">
        <v>7.0000000000000007E-2</v>
      </c>
      <c r="E34" s="13">
        <v>0.02</v>
      </c>
      <c r="F34" s="13">
        <v>15</v>
      </c>
      <c r="G34" s="13">
        <v>60</v>
      </c>
      <c r="H34" s="25">
        <v>0</v>
      </c>
      <c r="I34" s="25">
        <v>0.03</v>
      </c>
      <c r="J34" s="25">
        <v>0</v>
      </c>
      <c r="K34" s="25">
        <v>0</v>
      </c>
      <c r="L34" s="25">
        <v>11.1</v>
      </c>
      <c r="M34" s="25">
        <v>2.8</v>
      </c>
      <c r="N34" s="25">
        <v>1.4</v>
      </c>
      <c r="O34" s="25">
        <v>0.28000000000000003</v>
      </c>
    </row>
    <row r="35" spans="1:15" x14ac:dyDescent="0.25">
      <c r="A35" s="136"/>
      <c r="B35" s="137" t="s">
        <v>86</v>
      </c>
      <c r="C35" s="131">
        <f t="shared" ref="C35:O35" si="1">SUM(C33:C34)</f>
        <v>290</v>
      </c>
      <c r="D35" s="131">
        <f t="shared" si="1"/>
        <v>4.53</v>
      </c>
      <c r="E35" s="131">
        <f t="shared" si="1"/>
        <v>3</v>
      </c>
      <c r="F35" s="131">
        <f t="shared" si="1"/>
        <v>59.12</v>
      </c>
      <c r="G35" s="131">
        <f t="shared" si="1"/>
        <v>282</v>
      </c>
      <c r="H35" s="131">
        <f t="shared" si="1"/>
        <v>0.08</v>
      </c>
      <c r="I35" s="131">
        <f t="shared" si="1"/>
        <v>0.11</v>
      </c>
      <c r="J35" s="131">
        <f t="shared" si="1"/>
        <v>0.18</v>
      </c>
      <c r="K35" s="134">
        <f t="shared" si="1"/>
        <v>0.86</v>
      </c>
      <c r="L35" s="134">
        <f t="shared" si="1"/>
        <v>26.7</v>
      </c>
      <c r="M35" s="134">
        <f t="shared" si="1"/>
        <v>45.599999999999994</v>
      </c>
      <c r="N35" s="134">
        <f t="shared" si="1"/>
        <v>18.799999999999997</v>
      </c>
      <c r="O35" s="131">
        <f t="shared" si="1"/>
        <v>1.36</v>
      </c>
    </row>
    <row r="36" spans="1:15" x14ac:dyDescent="0.25">
      <c r="A36" s="43"/>
      <c r="B36" s="228" t="s">
        <v>75</v>
      </c>
      <c r="C36" s="47">
        <f t="shared" ref="C36:O36" si="2">C35+C31</f>
        <v>1000</v>
      </c>
      <c r="D36" s="33">
        <f t="shared" si="2"/>
        <v>26.970000000000002</v>
      </c>
      <c r="E36" s="33">
        <f t="shared" si="2"/>
        <v>20.2</v>
      </c>
      <c r="F36" s="33">
        <f t="shared" si="2"/>
        <v>156.88999999999999</v>
      </c>
      <c r="G36" s="33">
        <f t="shared" si="2"/>
        <v>914.49</v>
      </c>
      <c r="H36" s="34">
        <f t="shared" si="2"/>
        <v>0.376</v>
      </c>
      <c r="I36" s="34">
        <f t="shared" si="2"/>
        <v>24.04</v>
      </c>
      <c r="J36" s="34">
        <f t="shared" si="2"/>
        <v>0.22899999999999998</v>
      </c>
      <c r="K36" s="34">
        <f t="shared" si="2"/>
        <v>9.3130000000000006</v>
      </c>
      <c r="L36" s="34">
        <f t="shared" si="2"/>
        <v>157.78999999999996</v>
      </c>
      <c r="M36" s="34">
        <f t="shared" si="2"/>
        <v>332.80999999999995</v>
      </c>
      <c r="N36" s="34">
        <f t="shared" si="2"/>
        <v>125.53999999999999</v>
      </c>
      <c r="O36" s="34">
        <f t="shared" si="2"/>
        <v>42.96</v>
      </c>
    </row>
    <row r="37" spans="1:15" x14ac:dyDescent="0.25">
      <c r="A37" s="239" t="s">
        <v>25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</row>
    <row r="38" spans="1:15" x14ac:dyDescent="0.25">
      <c r="A38" s="250" t="s">
        <v>42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</row>
    <row r="39" spans="1:15" x14ac:dyDescent="0.25">
      <c r="A39" s="251" t="s">
        <v>26</v>
      </c>
      <c r="B39" s="243" t="s">
        <v>24</v>
      </c>
      <c r="C39" s="242" t="s">
        <v>9</v>
      </c>
      <c r="D39" s="242" t="s">
        <v>10</v>
      </c>
      <c r="E39" s="242" t="s">
        <v>11</v>
      </c>
      <c r="F39" s="242" t="s">
        <v>12</v>
      </c>
      <c r="G39" s="242" t="s">
        <v>13</v>
      </c>
      <c r="H39" s="242" t="s">
        <v>14</v>
      </c>
      <c r="I39" s="242"/>
      <c r="J39" s="242"/>
      <c r="K39" s="242"/>
      <c r="L39" s="242" t="s">
        <v>15</v>
      </c>
      <c r="M39" s="242"/>
      <c r="N39" s="242"/>
      <c r="O39" s="242"/>
    </row>
    <row r="40" spans="1:15" x14ac:dyDescent="0.25">
      <c r="A40" s="252"/>
      <c r="B40" s="243"/>
      <c r="C40" s="242"/>
      <c r="D40" s="242"/>
      <c r="E40" s="242"/>
      <c r="F40" s="242"/>
      <c r="G40" s="242"/>
      <c r="H40" s="228" t="s">
        <v>16</v>
      </c>
      <c r="I40" s="228" t="s">
        <v>17</v>
      </c>
      <c r="J40" s="228" t="s">
        <v>18</v>
      </c>
      <c r="K40" s="228" t="s">
        <v>19</v>
      </c>
      <c r="L40" s="228" t="s">
        <v>20</v>
      </c>
      <c r="M40" s="228" t="s">
        <v>21</v>
      </c>
      <c r="N40" s="228" t="s">
        <v>22</v>
      </c>
      <c r="O40" s="228" t="s">
        <v>23</v>
      </c>
    </row>
    <row r="41" spans="1:15" ht="25.5" x14ac:dyDescent="0.25">
      <c r="A41" s="35">
        <v>82</v>
      </c>
      <c r="B41" s="31" t="s">
        <v>47</v>
      </c>
      <c r="C41" s="36">
        <v>260</v>
      </c>
      <c r="D41" s="37">
        <v>2.06</v>
      </c>
      <c r="E41" s="37">
        <v>6.42</v>
      </c>
      <c r="F41" s="37">
        <v>11.29</v>
      </c>
      <c r="G41" s="37">
        <v>119.95</v>
      </c>
      <c r="H41" s="34">
        <v>5.2999999999999999E-2</v>
      </c>
      <c r="I41" s="34">
        <v>10.72</v>
      </c>
      <c r="J41" s="34">
        <v>0.01</v>
      </c>
      <c r="K41" s="34">
        <v>2.403</v>
      </c>
      <c r="L41" s="34">
        <v>58.53</v>
      </c>
      <c r="M41" s="34">
        <v>55.506</v>
      </c>
      <c r="N41" s="34">
        <v>27.03</v>
      </c>
      <c r="O41" s="34">
        <v>1.25</v>
      </c>
    </row>
    <row r="42" spans="1:15" ht="25.5" x14ac:dyDescent="0.25">
      <c r="A42" s="35" t="s">
        <v>134</v>
      </c>
      <c r="B42" s="38" t="s">
        <v>66</v>
      </c>
      <c r="C42" s="39">
        <v>90</v>
      </c>
      <c r="D42" s="40">
        <v>6.61</v>
      </c>
      <c r="E42" s="40">
        <v>15.11</v>
      </c>
      <c r="F42" s="40">
        <v>10.210000000000001</v>
      </c>
      <c r="G42" s="40">
        <v>206.98</v>
      </c>
      <c r="H42" s="41">
        <v>0.187</v>
      </c>
      <c r="I42" s="41">
        <v>0.65100000000000002</v>
      </c>
      <c r="J42" s="41">
        <v>0.01</v>
      </c>
      <c r="K42" s="41">
        <v>2.0019999999999998</v>
      </c>
      <c r="L42" s="41">
        <v>15.77</v>
      </c>
      <c r="M42" s="41">
        <v>79.59</v>
      </c>
      <c r="N42" s="41">
        <v>15.365</v>
      </c>
      <c r="O42" s="41">
        <v>0.8</v>
      </c>
    </row>
    <row r="43" spans="1:15" ht="38.25" x14ac:dyDescent="0.25">
      <c r="A43" s="6" t="s">
        <v>93</v>
      </c>
      <c r="B43" s="15" t="s">
        <v>105</v>
      </c>
      <c r="C43" s="21">
        <v>150</v>
      </c>
      <c r="D43" s="13">
        <v>7.21</v>
      </c>
      <c r="E43" s="13">
        <v>4.9000000000000004</v>
      </c>
      <c r="F43" s="13">
        <v>32.049999999999997</v>
      </c>
      <c r="G43" s="13">
        <v>201.6</v>
      </c>
      <c r="H43" s="25">
        <v>0.186</v>
      </c>
      <c r="I43" s="25">
        <v>5.25</v>
      </c>
      <c r="J43" s="25">
        <v>0</v>
      </c>
      <c r="K43" s="25">
        <v>0.69799999999999995</v>
      </c>
      <c r="L43" s="25">
        <v>16.056000000000001</v>
      </c>
      <c r="M43" s="25">
        <v>170.94</v>
      </c>
      <c r="N43" s="25">
        <v>116.64</v>
      </c>
      <c r="O43" s="25">
        <v>3.8380000000000001</v>
      </c>
    </row>
    <row r="44" spans="1:15" x14ac:dyDescent="0.25">
      <c r="A44" s="162" t="s">
        <v>137</v>
      </c>
      <c r="B44" s="29" t="s">
        <v>119</v>
      </c>
      <c r="C44" s="26">
        <v>200</v>
      </c>
      <c r="D44" s="27">
        <v>0.16</v>
      </c>
      <c r="E44" s="27">
        <v>0.16</v>
      </c>
      <c r="F44" s="27">
        <v>27.88</v>
      </c>
      <c r="G44" s="27">
        <v>114.6</v>
      </c>
      <c r="H44" s="28">
        <v>1.2E-2</v>
      </c>
      <c r="I44" s="28">
        <v>0.9</v>
      </c>
      <c r="J44" s="28">
        <v>0</v>
      </c>
      <c r="K44" s="28">
        <v>0.16</v>
      </c>
      <c r="L44" s="28">
        <v>14.18</v>
      </c>
      <c r="M44" s="28">
        <v>4.4000000000000004</v>
      </c>
      <c r="N44" s="28">
        <v>5.14</v>
      </c>
      <c r="O44" s="28">
        <v>0.95</v>
      </c>
    </row>
    <row r="45" spans="1:15" x14ac:dyDescent="0.25">
      <c r="A45" s="161"/>
      <c r="B45" s="42" t="s">
        <v>46</v>
      </c>
      <c r="C45" s="32">
        <v>40</v>
      </c>
      <c r="D45" s="109">
        <v>4.8</v>
      </c>
      <c r="E45" s="109">
        <v>0.52</v>
      </c>
      <c r="F45" s="109">
        <v>22.2</v>
      </c>
      <c r="G45" s="109">
        <v>103</v>
      </c>
      <c r="H45" s="45">
        <v>6.3E-2</v>
      </c>
      <c r="I45" s="45">
        <v>0</v>
      </c>
      <c r="J45" s="45">
        <v>0</v>
      </c>
      <c r="K45" s="45">
        <v>0</v>
      </c>
      <c r="L45" s="45">
        <v>10.92</v>
      </c>
      <c r="M45" s="45">
        <v>34.86</v>
      </c>
      <c r="N45" s="45">
        <v>14.7</v>
      </c>
      <c r="O45" s="45">
        <v>0.67</v>
      </c>
    </row>
    <row r="46" spans="1:15" x14ac:dyDescent="0.25">
      <c r="A46" s="43"/>
      <c r="B46" s="138" t="s">
        <v>74</v>
      </c>
      <c r="C46" s="47">
        <f t="shared" ref="C46:O46" si="3">SUM(C41:C45)</f>
        <v>740</v>
      </c>
      <c r="D46" s="33">
        <f t="shared" si="3"/>
        <v>20.84</v>
      </c>
      <c r="E46" s="33">
        <f t="shared" si="3"/>
        <v>27.11</v>
      </c>
      <c r="F46" s="33">
        <f t="shared" si="3"/>
        <v>103.63</v>
      </c>
      <c r="G46" s="33">
        <f t="shared" si="3"/>
        <v>746.13</v>
      </c>
      <c r="H46" s="34">
        <f t="shared" si="3"/>
        <v>0.501</v>
      </c>
      <c r="I46" s="34">
        <f t="shared" si="3"/>
        <v>17.521000000000001</v>
      </c>
      <c r="J46" s="34">
        <f t="shared" si="3"/>
        <v>0.02</v>
      </c>
      <c r="K46" s="34">
        <f t="shared" si="3"/>
        <v>5.2629999999999999</v>
      </c>
      <c r="L46" s="34">
        <f t="shared" si="3"/>
        <v>115.456</v>
      </c>
      <c r="M46" s="34">
        <f t="shared" si="3"/>
        <v>345.29599999999999</v>
      </c>
      <c r="N46" s="34">
        <f t="shared" si="3"/>
        <v>178.87499999999997</v>
      </c>
      <c r="O46" s="34">
        <f t="shared" si="3"/>
        <v>7.508</v>
      </c>
    </row>
    <row r="47" spans="1:15" x14ac:dyDescent="0.25">
      <c r="A47" s="244" t="s">
        <v>85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6"/>
    </row>
    <row r="48" spans="1:15" ht="25.5" x14ac:dyDescent="0.25">
      <c r="A48" s="139">
        <v>222</v>
      </c>
      <c r="B48" s="140" t="s">
        <v>98</v>
      </c>
      <c r="C48" s="139">
        <v>80</v>
      </c>
      <c r="D48" s="139">
        <v>9.1199999999999992</v>
      </c>
      <c r="E48" s="139">
        <v>6.35</v>
      </c>
      <c r="F48" s="139">
        <v>14.66</v>
      </c>
      <c r="G48" s="139">
        <v>152</v>
      </c>
      <c r="H48" s="141">
        <v>0.05</v>
      </c>
      <c r="I48" s="141">
        <v>0.28999999999999998</v>
      </c>
      <c r="J48" s="141">
        <v>0.04</v>
      </c>
      <c r="K48" s="139">
        <v>0.27</v>
      </c>
      <c r="L48" s="139">
        <v>101.37</v>
      </c>
      <c r="M48" s="139">
        <v>124.07</v>
      </c>
      <c r="N48" s="139">
        <v>16.29</v>
      </c>
      <c r="O48" s="139">
        <v>0.56000000000000005</v>
      </c>
    </row>
    <row r="49" spans="1:15" x14ac:dyDescent="0.25">
      <c r="A49" s="161" t="s">
        <v>69</v>
      </c>
      <c r="B49" s="42" t="s">
        <v>70</v>
      </c>
      <c r="C49" s="32">
        <v>222</v>
      </c>
      <c r="D49" s="33">
        <v>0.13</v>
      </c>
      <c r="E49" s="33">
        <v>0.02</v>
      </c>
      <c r="F49" s="33">
        <v>15.2</v>
      </c>
      <c r="G49" s="33">
        <v>62</v>
      </c>
      <c r="H49" s="34">
        <v>0</v>
      </c>
      <c r="I49" s="34">
        <v>2.83</v>
      </c>
      <c r="J49" s="34">
        <v>0</v>
      </c>
      <c r="K49" s="34">
        <v>0.01</v>
      </c>
      <c r="L49" s="34">
        <v>14.2</v>
      </c>
      <c r="M49" s="34">
        <v>4.4000000000000004</v>
      </c>
      <c r="N49" s="34">
        <v>2.4</v>
      </c>
      <c r="O49" s="34">
        <v>0.36</v>
      </c>
    </row>
    <row r="50" spans="1:15" x14ac:dyDescent="0.25">
      <c r="A50" s="131"/>
      <c r="B50" s="142" t="s">
        <v>86</v>
      </c>
      <c r="C50" s="44">
        <f t="shared" ref="C50:O50" si="4">SUM(C48:C49)</f>
        <v>302</v>
      </c>
      <c r="D50" s="44">
        <f t="shared" si="4"/>
        <v>9.25</v>
      </c>
      <c r="E50" s="44">
        <f t="shared" si="4"/>
        <v>6.3699999999999992</v>
      </c>
      <c r="F50" s="44">
        <f t="shared" si="4"/>
        <v>29.86</v>
      </c>
      <c r="G50" s="44">
        <f t="shared" si="4"/>
        <v>214</v>
      </c>
      <c r="H50" s="44">
        <f t="shared" si="4"/>
        <v>0.05</v>
      </c>
      <c r="I50" s="44">
        <f t="shared" si="4"/>
        <v>3.12</v>
      </c>
      <c r="J50" s="44">
        <f t="shared" si="4"/>
        <v>0.04</v>
      </c>
      <c r="K50" s="44">
        <f t="shared" si="4"/>
        <v>0.28000000000000003</v>
      </c>
      <c r="L50" s="44">
        <f t="shared" si="4"/>
        <v>115.57000000000001</v>
      </c>
      <c r="M50" s="44">
        <f t="shared" si="4"/>
        <v>128.47</v>
      </c>
      <c r="N50" s="44">
        <f t="shared" si="4"/>
        <v>18.689999999999998</v>
      </c>
      <c r="O50" s="44">
        <f t="shared" si="4"/>
        <v>0.92</v>
      </c>
    </row>
    <row r="51" spans="1:15" x14ac:dyDescent="0.25">
      <c r="A51" s="43"/>
      <c r="B51" s="228" t="s">
        <v>75</v>
      </c>
      <c r="C51" s="143">
        <f t="shared" ref="C51:O51" si="5">C50+C46</f>
        <v>1042</v>
      </c>
      <c r="D51" s="133">
        <f t="shared" si="5"/>
        <v>30.09</v>
      </c>
      <c r="E51" s="133">
        <f t="shared" si="5"/>
        <v>33.479999999999997</v>
      </c>
      <c r="F51" s="133">
        <f t="shared" si="5"/>
        <v>133.49</v>
      </c>
      <c r="G51" s="133">
        <f t="shared" si="5"/>
        <v>960.13</v>
      </c>
      <c r="H51" s="134">
        <f t="shared" si="5"/>
        <v>0.55100000000000005</v>
      </c>
      <c r="I51" s="134">
        <f t="shared" si="5"/>
        <v>20.641000000000002</v>
      </c>
      <c r="J51" s="134">
        <f t="shared" si="5"/>
        <v>0.06</v>
      </c>
      <c r="K51" s="134">
        <f t="shared" si="5"/>
        <v>5.5430000000000001</v>
      </c>
      <c r="L51" s="134">
        <f t="shared" si="5"/>
        <v>231.02600000000001</v>
      </c>
      <c r="M51" s="134">
        <f t="shared" si="5"/>
        <v>473.76599999999996</v>
      </c>
      <c r="N51" s="134">
        <f t="shared" si="5"/>
        <v>197.56499999999997</v>
      </c>
      <c r="O51" s="134">
        <f t="shared" si="5"/>
        <v>8.4280000000000008</v>
      </c>
    </row>
    <row r="52" spans="1:15" x14ac:dyDescent="0.25">
      <c r="A52" s="239" t="s">
        <v>27</v>
      </c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</row>
    <row r="53" spans="1:15" x14ac:dyDescent="0.25">
      <c r="A53" s="253" t="s">
        <v>42</v>
      </c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</row>
    <row r="54" spans="1:15" x14ac:dyDescent="0.25">
      <c r="A54" s="251" t="s">
        <v>26</v>
      </c>
      <c r="B54" s="243" t="s">
        <v>24</v>
      </c>
      <c r="C54" s="242" t="s">
        <v>9</v>
      </c>
      <c r="D54" s="242" t="s">
        <v>10</v>
      </c>
      <c r="E54" s="242" t="s">
        <v>11</v>
      </c>
      <c r="F54" s="242" t="s">
        <v>12</v>
      </c>
      <c r="G54" s="242" t="s">
        <v>13</v>
      </c>
      <c r="H54" s="242" t="s">
        <v>14</v>
      </c>
      <c r="I54" s="242"/>
      <c r="J54" s="242"/>
      <c r="K54" s="242"/>
      <c r="L54" s="242" t="s">
        <v>15</v>
      </c>
      <c r="M54" s="242"/>
      <c r="N54" s="242"/>
      <c r="O54" s="242"/>
    </row>
    <row r="55" spans="1:15" x14ac:dyDescent="0.25">
      <c r="A55" s="254"/>
      <c r="B55" s="255"/>
      <c r="C55" s="251"/>
      <c r="D55" s="251"/>
      <c r="E55" s="251"/>
      <c r="F55" s="251"/>
      <c r="G55" s="251"/>
      <c r="H55" s="229" t="s">
        <v>16</v>
      </c>
      <c r="I55" s="229" t="s">
        <v>17</v>
      </c>
      <c r="J55" s="229" t="s">
        <v>18</v>
      </c>
      <c r="K55" s="229" t="s">
        <v>19</v>
      </c>
      <c r="L55" s="229" t="s">
        <v>20</v>
      </c>
      <c r="M55" s="229" t="s">
        <v>21</v>
      </c>
      <c r="N55" s="229" t="s">
        <v>22</v>
      </c>
      <c r="O55" s="229" t="s">
        <v>23</v>
      </c>
    </row>
    <row r="56" spans="1:15" ht="25.5" x14ac:dyDescent="0.25">
      <c r="A56" s="56">
        <v>103</v>
      </c>
      <c r="B56" s="54" t="s">
        <v>57</v>
      </c>
      <c r="C56" s="57">
        <v>250</v>
      </c>
      <c r="D56" s="58">
        <v>2.69</v>
      </c>
      <c r="E56" s="58">
        <v>2.84</v>
      </c>
      <c r="F56" s="58">
        <v>17.46</v>
      </c>
      <c r="G56" s="58">
        <v>118.25</v>
      </c>
      <c r="H56" s="55">
        <v>0.113</v>
      </c>
      <c r="I56" s="55">
        <v>8.25</v>
      </c>
      <c r="J56" s="55">
        <v>0</v>
      </c>
      <c r="K56" s="55">
        <v>1.425</v>
      </c>
      <c r="L56" s="55">
        <v>29.2</v>
      </c>
      <c r="M56" s="55">
        <v>67.575000000000003</v>
      </c>
      <c r="N56" s="55">
        <v>27.274999999999999</v>
      </c>
      <c r="O56" s="55">
        <v>1.125</v>
      </c>
    </row>
    <row r="57" spans="1:15" ht="25.5" x14ac:dyDescent="0.25">
      <c r="A57" s="49" t="s">
        <v>58</v>
      </c>
      <c r="B57" s="50" t="s">
        <v>59</v>
      </c>
      <c r="C57" s="51">
        <v>90</v>
      </c>
      <c r="D57" s="52">
        <v>14.47</v>
      </c>
      <c r="E57" s="52">
        <v>17.47</v>
      </c>
      <c r="F57" s="52">
        <v>2.0499999999999998</v>
      </c>
      <c r="G57" s="52">
        <v>223.56</v>
      </c>
      <c r="H57" s="53">
        <v>7.0999999999999994E-2</v>
      </c>
      <c r="I57" s="53">
        <v>2.83</v>
      </c>
      <c r="J57" s="53">
        <v>7.0999999999999994E-2</v>
      </c>
      <c r="K57" s="53">
        <v>0.57399999999999995</v>
      </c>
      <c r="L57" s="53">
        <v>38.049999999999997</v>
      </c>
      <c r="M57" s="53">
        <v>154.63999999999999</v>
      </c>
      <c r="N57" s="53">
        <v>4.6079999999999997</v>
      </c>
      <c r="O57" s="53">
        <v>1.62</v>
      </c>
    </row>
    <row r="58" spans="1:15" x14ac:dyDescent="0.25">
      <c r="A58" s="161">
        <v>143</v>
      </c>
      <c r="B58" s="42" t="s">
        <v>60</v>
      </c>
      <c r="C58" s="32">
        <v>150</v>
      </c>
      <c r="D58" s="33">
        <v>2.6</v>
      </c>
      <c r="E58" s="33">
        <v>11.05</v>
      </c>
      <c r="F58" s="33">
        <v>12.8</v>
      </c>
      <c r="G58" s="33">
        <v>163.5</v>
      </c>
      <c r="H58" s="34">
        <v>0.09</v>
      </c>
      <c r="I58" s="34">
        <v>18.765000000000001</v>
      </c>
      <c r="J58" s="34">
        <v>3.9E-2</v>
      </c>
      <c r="K58" s="34">
        <v>2.9329999999999998</v>
      </c>
      <c r="L58" s="34">
        <v>53.94</v>
      </c>
      <c r="M58" s="34">
        <v>65.25</v>
      </c>
      <c r="N58" s="34">
        <v>24.39</v>
      </c>
      <c r="O58" s="34">
        <v>0.88500000000000001</v>
      </c>
    </row>
    <row r="59" spans="1:15" x14ac:dyDescent="0.25">
      <c r="A59" s="161" t="s">
        <v>136</v>
      </c>
      <c r="B59" s="42" t="s">
        <v>61</v>
      </c>
      <c r="C59" s="32">
        <v>200</v>
      </c>
      <c r="D59" s="33">
        <v>0.68</v>
      </c>
      <c r="E59" s="33">
        <v>0.28000000000000003</v>
      </c>
      <c r="F59" s="33">
        <v>20.76</v>
      </c>
      <c r="G59" s="33">
        <v>88.2</v>
      </c>
      <c r="H59" s="34">
        <v>1.2E-2</v>
      </c>
      <c r="I59" s="34">
        <v>100</v>
      </c>
      <c r="J59" s="34">
        <v>0</v>
      </c>
      <c r="K59" s="34">
        <v>0.76</v>
      </c>
      <c r="L59" s="34">
        <v>21.34</v>
      </c>
      <c r="M59" s="34">
        <v>3.44</v>
      </c>
      <c r="N59" s="34">
        <v>3.44</v>
      </c>
      <c r="O59" s="34">
        <v>0.63400000000000001</v>
      </c>
    </row>
    <row r="60" spans="1:15" x14ac:dyDescent="0.25">
      <c r="A60" s="161"/>
      <c r="B60" s="42" t="s">
        <v>46</v>
      </c>
      <c r="C60" s="32">
        <v>40</v>
      </c>
      <c r="D60" s="109">
        <v>4.8</v>
      </c>
      <c r="E60" s="109">
        <v>0.52</v>
      </c>
      <c r="F60" s="109">
        <v>22.2</v>
      </c>
      <c r="G60" s="109">
        <v>103</v>
      </c>
      <c r="H60" s="45">
        <v>6.3E-2</v>
      </c>
      <c r="I60" s="45">
        <v>0</v>
      </c>
      <c r="J60" s="45">
        <v>0</v>
      </c>
      <c r="K60" s="45">
        <v>0</v>
      </c>
      <c r="L60" s="45">
        <v>10.92</v>
      </c>
      <c r="M60" s="45">
        <v>34.86</v>
      </c>
      <c r="N60" s="45">
        <v>14.7</v>
      </c>
      <c r="O60" s="45">
        <v>0.67</v>
      </c>
    </row>
    <row r="61" spans="1:15" x14ac:dyDescent="0.25">
      <c r="A61" s="43"/>
      <c r="B61" s="138" t="s">
        <v>74</v>
      </c>
      <c r="C61" s="47">
        <f t="shared" ref="C61:O61" si="6">SUM(C56:C60)</f>
        <v>730</v>
      </c>
      <c r="D61" s="33">
        <f t="shared" si="6"/>
        <v>25.240000000000002</v>
      </c>
      <c r="E61" s="33">
        <f t="shared" si="6"/>
        <v>32.160000000000004</v>
      </c>
      <c r="F61" s="33">
        <f t="shared" si="6"/>
        <v>75.27000000000001</v>
      </c>
      <c r="G61" s="33">
        <f t="shared" si="6"/>
        <v>696.51</v>
      </c>
      <c r="H61" s="34">
        <f t="shared" si="6"/>
        <v>0.34900000000000003</v>
      </c>
      <c r="I61" s="34">
        <f t="shared" si="6"/>
        <v>129.845</v>
      </c>
      <c r="J61" s="34">
        <f t="shared" si="6"/>
        <v>0.10999999999999999</v>
      </c>
      <c r="K61" s="34">
        <f t="shared" si="6"/>
        <v>5.6920000000000002</v>
      </c>
      <c r="L61" s="34">
        <f t="shared" si="6"/>
        <v>153.44999999999999</v>
      </c>
      <c r="M61" s="34">
        <f t="shared" si="6"/>
        <v>325.76499999999999</v>
      </c>
      <c r="N61" s="34">
        <f t="shared" si="6"/>
        <v>74.412999999999997</v>
      </c>
      <c r="O61" s="34">
        <f t="shared" si="6"/>
        <v>4.9340000000000002</v>
      </c>
    </row>
    <row r="62" spans="1:15" x14ac:dyDescent="0.25">
      <c r="A62" s="247" t="s">
        <v>85</v>
      </c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9"/>
    </row>
    <row r="63" spans="1:15" x14ac:dyDescent="0.25">
      <c r="A63" s="144">
        <v>15</v>
      </c>
      <c r="B63" s="137" t="s">
        <v>72</v>
      </c>
      <c r="C63" s="136">
        <v>15</v>
      </c>
      <c r="D63" s="33">
        <v>3.48</v>
      </c>
      <c r="E63" s="33">
        <v>4.43</v>
      </c>
      <c r="F63" s="33">
        <v>0</v>
      </c>
      <c r="G63" s="33">
        <v>54</v>
      </c>
      <c r="H63" s="33">
        <v>5.0000000000000001E-3</v>
      </c>
      <c r="I63" s="33">
        <v>0.105</v>
      </c>
      <c r="J63" s="33">
        <v>3.9E-2</v>
      </c>
      <c r="K63" s="33">
        <v>7.4999999999999997E-2</v>
      </c>
      <c r="L63" s="33">
        <v>132</v>
      </c>
      <c r="M63" s="33">
        <v>75</v>
      </c>
      <c r="N63" s="33">
        <v>5.25</v>
      </c>
      <c r="O63" s="33">
        <v>0.15</v>
      </c>
    </row>
    <row r="64" spans="1:15" x14ac:dyDescent="0.25">
      <c r="A64" s="78"/>
      <c r="B64" s="79" t="s">
        <v>68</v>
      </c>
      <c r="C64" s="76">
        <v>18</v>
      </c>
      <c r="D64" s="73">
        <v>1.39</v>
      </c>
      <c r="E64" s="73">
        <v>0.5</v>
      </c>
      <c r="F64" s="73">
        <v>9.1</v>
      </c>
      <c r="G64" s="73">
        <v>48.3</v>
      </c>
      <c r="H64" s="74">
        <v>1.2999999999999999E-2</v>
      </c>
      <c r="I64" s="74">
        <v>0</v>
      </c>
      <c r="J64" s="74">
        <v>0</v>
      </c>
      <c r="K64" s="74">
        <v>0.2</v>
      </c>
      <c r="L64" s="74">
        <v>2.2799999999999998</v>
      </c>
      <c r="M64" s="74">
        <v>7.8</v>
      </c>
      <c r="N64" s="74">
        <v>1.56</v>
      </c>
      <c r="O64" s="74">
        <v>0.14399999999999999</v>
      </c>
    </row>
    <row r="65" spans="1:15" ht="25.5" x14ac:dyDescent="0.25">
      <c r="A65" s="161">
        <v>350</v>
      </c>
      <c r="B65" s="138" t="s">
        <v>116</v>
      </c>
      <c r="C65" s="136">
        <v>200</v>
      </c>
      <c r="D65" s="33">
        <v>0.13200000000000001</v>
      </c>
      <c r="E65" s="33">
        <v>4.8000000000000001E-2</v>
      </c>
      <c r="F65" s="33">
        <v>24.54</v>
      </c>
      <c r="G65" s="33">
        <v>117</v>
      </c>
      <c r="H65" s="34">
        <v>8.0000000000000002E-3</v>
      </c>
      <c r="I65" s="34">
        <v>2.16</v>
      </c>
      <c r="J65" s="34">
        <v>0</v>
      </c>
      <c r="K65" s="34">
        <v>7.1999999999999995E-2</v>
      </c>
      <c r="L65" s="34">
        <v>14.38</v>
      </c>
      <c r="M65" s="34">
        <v>8.34</v>
      </c>
      <c r="N65" s="34">
        <v>3.94</v>
      </c>
      <c r="O65" s="34">
        <v>6.6000000000000003E-2</v>
      </c>
    </row>
    <row r="66" spans="1:15" x14ac:dyDescent="0.25">
      <c r="A66" s="144"/>
      <c r="B66" s="137" t="s">
        <v>86</v>
      </c>
      <c r="C66" s="136">
        <f t="shared" ref="C66:O66" si="7">SUM(C63:C65)</f>
        <v>233</v>
      </c>
      <c r="D66" s="136">
        <f t="shared" si="7"/>
        <v>5.0019999999999998</v>
      </c>
      <c r="E66" s="136">
        <f t="shared" si="7"/>
        <v>4.9779999999999998</v>
      </c>
      <c r="F66" s="136">
        <f t="shared" si="7"/>
        <v>33.64</v>
      </c>
      <c r="G66" s="136">
        <f t="shared" si="7"/>
        <v>219.3</v>
      </c>
      <c r="H66" s="136">
        <f t="shared" si="7"/>
        <v>2.5999999999999999E-2</v>
      </c>
      <c r="I66" s="136">
        <f t="shared" si="7"/>
        <v>2.2650000000000001</v>
      </c>
      <c r="J66" s="136">
        <f t="shared" si="7"/>
        <v>3.9E-2</v>
      </c>
      <c r="K66" s="136">
        <f t="shared" si="7"/>
        <v>0.34700000000000003</v>
      </c>
      <c r="L66" s="136">
        <f t="shared" si="7"/>
        <v>148.66</v>
      </c>
      <c r="M66" s="136">
        <f t="shared" si="7"/>
        <v>91.14</v>
      </c>
      <c r="N66" s="136">
        <f t="shared" si="7"/>
        <v>10.75</v>
      </c>
      <c r="O66" s="136">
        <f t="shared" si="7"/>
        <v>0.36</v>
      </c>
    </row>
    <row r="67" spans="1:15" x14ac:dyDescent="0.25">
      <c r="A67" s="43"/>
      <c r="B67" s="228" t="s">
        <v>75</v>
      </c>
      <c r="C67" s="143">
        <f t="shared" ref="C67:O67" si="8">C66+C61</f>
        <v>963</v>
      </c>
      <c r="D67" s="133">
        <f t="shared" si="8"/>
        <v>30.242000000000001</v>
      </c>
      <c r="E67" s="133">
        <f t="shared" si="8"/>
        <v>37.138000000000005</v>
      </c>
      <c r="F67" s="133">
        <f t="shared" si="8"/>
        <v>108.91000000000001</v>
      </c>
      <c r="G67" s="133">
        <f t="shared" si="8"/>
        <v>915.81</v>
      </c>
      <c r="H67" s="134">
        <f t="shared" si="8"/>
        <v>0.37500000000000006</v>
      </c>
      <c r="I67" s="134">
        <f t="shared" si="8"/>
        <v>132.10999999999999</v>
      </c>
      <c r="J67" s="134">
        <f t="shared" si="8"/>
        <v>0.14899999999999999</v>
      </c>
      <c r="K67" s="134">
        <f t="shared" si="8"/>
        <v>6.0390000000000006</v>
      </c>
      <c r="L67" s="134">
        <f t="shared" si="8"/>
        <v>302.11</v>
      </c>
      <c r="M67" s="134">
        <f t="shared" si="8"/>
        <v>416.90499999999997</v>
      </c>
      <c r="N67" s="134">
        <f t="shared" si="8"/>
        <v>85.162999999999997</v>
      </c>
      <c r="O67" s="134">
        <f t="shared" si="8"/>
        <v>5.2940000000000005</v>
      </c>
    </row>
    <row r="68" spans="1:15" x14ac:dyDescent="0.25">
      <c r="A68" s="256" t="s">
        <v>28</v>
      </c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6"/>
    </row>
    <row r="69" spans="1:15" x14ac:dyDescent="0.25">
      <c r="A69" s="241" t="s">
        <v>42</v>
      </c>
      <c r="B69" s="241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</row>
    <row r="70" spans="1:15" x14ac:dyDescent="0.25">
      <c r="A70" s="251" t="s">
        <v>26</v>
      </c>
      <c r="B70" s="255" t="s">
        <v>24</v>
      </c>
      <c r="C70" s="251" t="s">
        <v>9</v>
      </c>
      <c r="D70" s="251" t="s">
        <v>10</v>
      </c>
      <c r="E70" s="251" t="s">
        <v>11</v>
      </c>
      <c r="F70" s="251" t="s">
        <v>12</v>
      </c>
      <c r="G70" s="251" t="s">
        <v>13</v>
      </c>
      <c r="H70" s="244" t="s">
        <v>14</v>
      </c>
      <c r="I70" s="245"/>
      <c r="J70" s="245"/>
      <c r="K70" s="246"/>
      <c r="L70" s="244" t="s">
        <v>15</v>
      </c>
      <c r="M70" s="245"/>
      <c r="N70" s="245"/>
      <c r="O70" s="246"/>
    </row>
    <row r="71" spans="1:15" x14ac:dyDescent="0.25">
      <c r="A71" s="252"/>
      <c r="B71" s="257"/>
      <c r="C71" s="252"/>
      <c r="D71" s="252"/>
      <c r="E71" s="252"/>
      <c r="F71" s="252"/>
      <c r="G71" s="252"/>
      <c r="H71" s="228" t="s">
        <v>16</v>
      </c>
      <c r="I71" s="228" t="s">
        <v>17</v>
      </c>
      <c r="J71" s="228" t="s">
        <v>18</v>
      </c>
      <c r="K71" s="228" t="s">
        <v>19</v>
      </c>
      <c r="L71" s="228" t="s">
        <v>20</v>
      </c>
      <c r="M71" s="228" t="s">
        <v>21</v>
      </c>
      <c r="N71" s="228" t="s">
        <v>22</v>
      </c>
      <c r="O71" s="228" t="s">
        <v>23</v>
      </c>
    </row>
    <row r="72" spans="1:15" ht="27" customHeight="1" x14ac:dyDescent="0.25">
      <c r="A72" s="126">
        <v>88</v>
      </c>
      <c r="B72" s="145" t="s">
        <v>64</v>
      </c>
      <c r="C72" s="146">
        <v>260</v>
      </c>
      <c r="D72" s="147">
        <v>2.0299999999999998</v>
      </c>
      <c r="E72" s="147">
        <v>6.45</v>
      </c>
      <c r="F72" s="147">
        <v>8.26</v>
      </c>
      <c r="G72" s="147">
        <v>105.95</v>
      </c>
      <c r="H72" s="148">
        <v>6.3E-2</v>
      </c>
      <c r="I72" s="148">
        <v>15.82</v>
      </c>
      <c r="J72" s="148">
        <v>0.01</v>
      </c>
      <c r="K72" s="148">
        <v>2.3530000000000002</v>
      </c>
      <c r="L72" s="148">
        <v>58.05</v>
      </c>
      <c r="M72" s="148">
        <v>55.1</v>
      </c>
      <c r="N72" s="148">
        <v>23.03</v>
      </c>
      <c r="O72" s="148">
        <v>0.85</v>
      </c>
    </row>
    <row r="73" spans="1:15" ht="25.5" x14ac:dyDescent="0.25">
      <c r="A73" s="35">
        <v>229</v>
      </c>
      <c r="B73" s="38" t="s">
        <v>95</v>
      </c>
      <c r="C73" s="39">
        <v>100</v>
      </c>
      <c r="D73" s="40">
        <v>10.76</v>
      </c>
      <c r="E73" s="40">
        <v>5.75</v>
      </c>
      <c r="F73" s="40">
        <v>3.8</v>
      </c>
      <c r="G73" s="40">
        <v>116</v>
      </c>
      <c r="H73" s="41">
        <v>0.05</v>
      </c>
      <c r="I73" s="41">
        <v>6.45</v>
      </c>
      <c r="J73" s="41">
        <v>6.0000000000000001E-3</v>
      </c>
      <c r="K73" s="41">
        <v>5.38</v>
      </c>
      <c r="L73" s="41">
        <v>36.950000000000003</v>
      </c>
      <c r="M73" s="41">
        <v>32.869999999999997</v>
      </c>
      <c r="N73" s="41">
        <v>37.28</v>
      </c>
      <c r="O73" s="41">
        <v>0.77</v>
      </c>
    </row>
    <row r="74" spans="1:15" ht="38.25" x14ac:dyDescent="0.25">
      <c r="A74" s="161" t="s">
        <v>83</v>
      </c>
      <c r="B74" s="42" t="s">
        <v>106</v>
      </c>
      <c r="C74" s="32">
        <v>180</v>
      </c>
      <c r="D74" s="33">
        <v>3.3</v>
      </c>
      <c r="E74" s="33">
        <v>4.83</v>
      </c>
      <c r="F74" s="33">
        <v>18.95</v>
      </c>
      <c r="G74" s="33">
        <v>140.85</v>
      </c>
      <c r="H74" s="34">
        <v>0.152</v>
      </c>
      <c r="I74" s="34">
        <v>19.21</v>
      </c>
      <c r="J74" s="34">
        <v>0</v>
      </c>
      <c r="K74" s="34">
        <v>0.39</v>
      </c>
      <c r="L74" s="34">
        <v>41.18</v>
      </c>
      <c r="M74" s="34">
        <v>94.4</v>
      </c>
      <c r="N74" s="34">
        <v>31.95</v>
      </c>
      <c r="O74" s="34">
        <v>1.19</v>
      </c>
    </row>
    <row r="75" spans="1:15" x14ac:dyDescent="0.25">
      <c r="A75" s="162">
        <v>342</v>
      </c>
      <c r="B75" s="29" t="s">
        <v>119</v>
      </c>
      <c r="C75" s="26">
        <v>200</v>
      </c>
      <c r="D75" s="27">
        <v>0.16</v>
      </c>
      <c r="E75" s="27">
        <v>0.16</v>
      </c>
      <c r="F75" s="27">
        <v>27.88</v>
      </c>
      <c r="G75" s="27">
        <v>114.6</v>
      </c>
      <c r="H75" s="28">
        <v>1.2E-2</v>
      </c>
      <c r="I75" s="28">
        <v>0.9</v>
      </c>
      <c r="J75" s="28">
        <v>0</v>
      </c>
      <c r="K75" s="28">
        <v>0.16</v>
      </c>
      <c r="L75" s="28">
        <v>14.18</v>
      </c>
      <c r="M75" s="28">
        <v>4.4000000000000004</v>
      </c>
      <c r="N75" s="28">
        <v>5.14</v>
      </c>
      <c r="O75" s="28">
        <v>0.95</v>
      </c>
    </row>
    <row r="76" spans="1:15" x14ac:dyDescent="0.25">
      <c r="A76" s="78"/>
      <c r="B76" s="79" t="s">
        <v>68</v>
      </c>
      <c r="C76" s="76">
        <v>18</v>
      </c>
      <c r="D76" s="73">
        <v>1.39</v>
      </c>
      <c r="E76" s="73">
        <v>0.5</v>
      </c>
      <c r="F76" s="73">
        <v>9.1</v>
      </c>
      <c r="G76" s="73">
        <v>48.3</v>
      </c>
      <c r="H76" s="41">
        <v>1.2999999999999999E-2</v>
      </c>
      <c r="I76" s="41">
        <v>0</v>
      </c>
      <c r="J76" s="41">
        <v>0</v>
      </c>
      <c r="K76" s="41">
        <v>0.2</v>
      </c>
      <c r="L76" s="41">
        <v>2.2799999999999998</v>
      </c>
      <c r="M76" s="41">
        <v>7.8</v>
      </c>
      <c r="N76" s="41">
        <v>1.56</v>
      </c>
      <c r="O76" s="41">
        <v>0.14399999999999999</v>
      </c>
    </row>
    <row r="77" spans="1:15" x14ac:dyDescent="0.25">
      <c r="A77" s="161"/>
      <c r="B77" s="42" t="s">
        <v>46</v>
      </c>
      <c r="C77" s="32">
        <v>40</v>
      </c>
      <c r="D77" s="109">
        <v>4.8</v>
      </c>
      <c r="E77" s="109">
        <v>0.52</v>
      </c>
      <c r="F77" s="109">
        <v>22.2</v>
      </c>
      <c r="G77" s="109">
        <v>103</v>
      </c>
      <c r="H77" s="45">
        <v>6.3E-2</v>
      </c>
      <c r="I77" s="45">
        <v>0</v>
      </c>
      <c r="J77" s="45">
        <v>0</v>
      </c>
      <c r="K77" s="45">
        <v>0</v>
      </c>
      <c r="L77" s="45">
        <v>10.92</v>
      </c>
      <c r="M77" s="45">
        <v>34.86</v>
      </c>
      <c r="N77" s="45">
        <v>14.7</v>
      </c>
      <c r="O77" s="45">
        <v>0.67</v>
      </c>
    </row>
    <row r="78" spans="1:15" x14ac:dyDescent="0.25">
      <c r="A78" s="43"/>
      <c r="B78" s="138" t="s">
        <v>74</v>
      </c>
      <c r="C78" s="47">
        <f t="shared" ref="C78:O78" si="9">SUM(C72:C77)</f>
        <v>798</v>
      </c>
      <c r="D78" s="33">
        <f t="shared" si="9"/>
        <v>22.44</v>
      </c>
      <c r="E78" s="33">
        <f t="shared" si="9"/>
        <v>18.21</v>
      </c>
      <c r="F78" s="33">
        <f t="shared" si="9"/>
        <v>90.19</v>
      </c>
      <c r="G78" s="33">
        <f t="shared" si="9"/>
        <v>628.69999999999993</v>
      </c>
      <c r="H78" s="34">
        <f t="shared" si="9"/>
        <v>0.35300000000000004</v>
      </c>
      <c r="I78" s="34">
        <f t="shared" si="9"/>
        <v>42.38</v>
      </c>
      <c r="J78" s="34">
        <f t="shared" si="9"/>
        <v>1.6E-2</v>
      </c>
      <c r="K78" s="34">
        <f t="shared" si="9"/>
        <v>8.4830000000000005</v>
      </c>
      <c r="L78" s="34">
        <f t="shared" si="9"/>
        <v>163.56</v>
      </c>
      <c r="M78" s="34">
        <f t="shared" si="9"/>
        <v>229.43</v>
      </c>
      <c r="N78" s="34">
        <f t="shared" si="9"/>
        <v>113.66000000000001</v>
      </c>
      <c r="O78" s="34">
        <f t="shared" si="9"/>
        <v>4.5739999999999998</v>
      </c>
    </row>
    <row r="79" spans="1:15" x14ac:dyDescent="0.25">
      <c r="A79" s="247" t="s">
        <v>85</v>
      </c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9"/>
    </row>
    <row r="80" spans="1:15" x14ac:dyDescent="0.25">
      <c r="A80" s="131" t="s">
        <v>120</v>
      </c>
      <c r="B80" s="132" t="s">
        <v>121</v>
      </c>
      <c r="C80" s="47">
        <v>60</v>
      </c>
      <c r="D80" s="33">
        <v>3.5</v>
      </c>
      <c r="E80" s="33">
        <v>3.75</v>
      </c>
      <c r="F80" s="33">
        <v>33.89</v>
      </c>
      <c r="G80" s="33">
        <v>166</v>
      </c>
      <c r="H80" s="34">
        <v>0.08</v>
      </c>
      <c r="I80" s="34">
        <v>0.3</v>
      </c>
      <c r="J80" s="34">
        <v>0</v>
      </c>
      <c r="K80" s="34">
        <v>0.98</v>
      </c>
      <c r="L80" s="34">
        <v>17.45</v>
      </c>
      <c r="M80" s="34">
        <v>43.84</v>
      </c>
      <c r="N80" s="34">
        <v>19.989999999999998</v>
      </c>
      <c r="O80" s="34">
        <v>0.81</v>
      </c>
    </row>
    <row r="81" spans="1:15" ht="25.5" x14ac:dyDescent="0.25">
      <c r="A81" s="161" t="s">
        <v>144</v>
      </c>
      <c r="B81" s="179" t="s">
        <v>81</v>
      </c>
      <c r="C81" s="180">
        <v>215</v>
      </c>
      <c r="D81" s="33">
        <v>7.0000000000000007E-2</v>
      </c>
      <c r="E81" s="33">
        <v>0.02</v>
      </c>
      <c r="F81" s="33">
        <v>15</v>
      </c>
      <c r="G81" s="33">
        <v>60</v>
      </c>
      <c r="H81" s="34">
        <v>0</v>
      </c>
      <c r="I81" s="34">
        <v>0.03</v>
      </c>
      <c r="J81" s="34">
        <v>0</v>
      </c>
      <c r="K81" s="34">
        <v>0</v>
      </c>
      <c r="L81" s="34">
        <v>11.1</v>
      </c>
      <c r="M81" s="34">
        <v>2.8</v>
      </c>
      <c r="N81" s="34">
        <v>1.4</v>
      </c>
      <c r="O81" s="34">
        <v>0.28000000000000003</v>
      </c>
    </row>
    <row r="82" spans="1:15" x14ac:dyDescent="0.25">
      <c r="A82" s="149"/>
      <c r="B82" s="137" t="s">
        <v>86</v>
      </c>
      <c r="C82" s="150">
        <f t="shared" ref="C82:O82" si="10">SUM(C80:C81)</f>
        <v>275</v>
      </c>
      <c r="D82" s="151">
        <f t="shared" si="10"/>
        <v>3.57</v>
      </c>
      <c r="E82" s="151">
        <f t="shared" si="10"/>
        <v>3.77</v>
      </c>
      <c r="F82" s="151">
        <f t="shared" si="10"/>
        <v>48.89</v>
      </c>
      <c r="G82" s="151">
        <f t="shared" si="10"/>
        <v>226</v>
      </c>
      <c r="H82" s="152">
        <f t="shared" si="10"/>
        <v>0.08</v>
      </c>
      <c r="I82" s="152">
        <f t="shared" si="10"/>
        <v>0.32999999999999996</v>
      </c>
      <c r="J82" s="152">
        <f t="shared" si="10"/>
        <v>0</v>
      </c>
      <c r="K82" s="152">
        <f t="shared" si="10"/>
        <v>0.98</v>
      </c>
      <c r="L82" s="152">
        <f t="shared" si="10"/>
        <v>28.549999999999997</v>
      </c>
      <c r="M82" s="152">
        <f t="shared" si="10"/>
        <v>46.64</v>
      </c>
      <c r="N82" s="152">
        <f t="shared" si="10"/>
        <v>21.389999999999997</v>
      </c>
      <c r="O82" s="152">
        <f t="shared" si="10"/>
        <v>1.0900000000000001</v>
      </c>
    </row>
    <row r="83" spans="1:15" x14ac:dyDescent="0.25">
      <c r="A83" s="43"/>
      <c r="B83" s="228" t="s">
        <v>75</v>
      </c>
      <c r="C83" s="143">
        <f t="shared" ref="C83:O83" si="11">C82+C78</f>
        <v>1073</v>
      </c>
      <c r="D83" s="133">
        <f t="shared" si="11"/>
        <v>26.01</v>
      </c>
      <c r="E83" s="133">
        <f t="shared" si="11"/>
        <v>21.98</v>
      </c>
      <c r="F83" s="133">
        <f t="shared" si="11"/>
        <v>139.07999999999998</v>
      </c>
      <c r="G83" s="133">
        <f t="shared" si="11"/>
        <v>854.69999999999993</v>
      </c>
      <c r="H83" s="134">
        <f t="shared" si="11"/>
        <v>0.43300000000000005</v>
      </c>
      <c r="I83" s="134">
        <f t="shared" si="11"/>
        <v>42.71</v>
      </c>
      <c r="J83" s="134">
        <f t="shared" si="11"/>
        <v>1.6E-2</v>
      </c>
      <c r="K83" s="134">
        <f t="shared" si="11"/>
        <v>9.463000000000001</v>
      </c>
      <c r="L83" s="134">
        <f t="shared" si="11"/>
        <v>192.11</v>
      </c>
      <c r="M83" s="134">
        <f t="shared" si="11"/>
        <v>276.07</v>
      </c>
      <c r="N83" s="134">
        <f t="shared" si="11"/>
        <v>135.05000000000001</v>
      </c>
      <c r="O83" s="134">
        <f t="shared" si="11"/>
        <v>5.6639999999999997</v>
      </c>
    </row>
    <row r="84" spans="1:15" x14ac:dyDescent="0.25">
      <c r="A84" s="193"/>
      <c r="B84" s="194"/>
      <c r="C84" s="195"/>
      <c r="D84" s="196"/>
      <c r="E84" s="196"/>
      <c r="F84" s="196"/>
      <c r="G84" s="196"/>
      <c r="H84" s="197"/>
      <c r="I84" s="197"/>
      <c r="J84" s="197"/>
      <c r="K84" s="197"/>
      <c r="L84" s="197"/>
      <c r="M84" s="197"/>
      <c r="N84" s="197"/>
      <c r="O84" s="197"/>
    </row>
    <row r="85" spans="1:15" x14ac:dyDescent="0.25">
      <c r="A85" s="153" t="s">
        <v>29</v>
      </c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</row>
    <row r="86" spans="1:15" x14ac:dyDescent="0.25">
      <c r="A86" s="241" t="s">
        <v>42</v>
      </c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</row>
    <row r="87" spans="1:15" x14ac:dyDescent="0.25">
      <c r="A87" s="251" t="s">
        <v>26</v>
      </c>
      <c r="B87" s="243" t="s">
        <v>24</v>
      </c>
      <c r="C87" s="242" t="s">
        <v>9</v>
      </c>
      <c r="D87" s="242" t="s">
        <v>10</v>
      </c>
      <c r="E87" s="242" t="s">
        <v>11</v>
      </c>
      <c r="F87" s="242" t="s">
        <v>12</v>
      </c>
      <c r="G87" s="242" t="s">
        <v>13</v>
      </c>
      <c r="H87" s="242" t="s">
        <v>14</v>
      </c>
      <c r="I87" s="242"/>
      <c r="J87" s="242"/>
      <c r="K87" s="242"/>
      <c r="L87" s="242" t="s">
        <v>15</v>
      </c>
      <c r="M87" s="242"/>
      <c r="N87" s="242"/>
      <c r="O87" s="242"/>
    </row>
    <row r="88" spans="1:15" x14ac:dyDescent="0.25">
      <c r="A88" s="252"/>
      <c r="B88" s="243"/>
      <c r="C88" s="242"/>
      <c r="D88" s="242"/>
      <c r="E88" s="242"/>
      <c r="F88" s="242"/>
      <c r="G88" s="242"/>
      <c r="H88" s="228" t="s">
        <v>16</v>
      </c>
      <c r="I88" s="228" t="s">
        <v>17</v>
      </c>
      <c r="J88" s="228" t="s">
        <v>18</v>
      </c>
      <c r="K88" s="228" t="s">
        <v>19</v>
      </c>
      <c r="L88" s="228" t="s">
        <v>20</v>
      </c>
      <c r="M88" s="228" t="s">
        <v>21</v>
      </c>
      <c r="N88" s="228" t="s">
        <v>22</v>
      </c>
      <c r="O88" s="228" t="s">
        <v>23</v>
      </c>
    </row>
    <row r="89" spans="1:15" x14ac:dyDescent="0.25">
      <c r="A89" s="35">
        <v>102</v>
      </c>
      <c r="B89" s="31" t="s">
        <v>56</v>
      </c>
      <c r="C89" s="36">
        <v>250</v>
      </c>
      <c r="D89" s="37">
        <v>5.49</v>
      </c>
      <c r="E89" s="37">
        <v>5.27</v>
      </c>
      <c r="F89" s="37">
        <v>16.54</v>
      </c>
      <c r="G89" s="37">
        <v>148.25</v>
      </c>
      <c r="H89" s="34">
        <v>0.22800000000000001</v>
      </c>
      <c r="I89" s="34">
        <v>5.8250000000000002</v>
      </c>
      <c r="J89" s="34">
        <v>0</v>
      </c>
      <c r="K89" s="34">
        <v>2.4249999999999998</v>
      </c>
      <c r="L89" s="34">
        <v>5.8250000000000002</v>
      </c>
      <c r="M89" s="34">
        <v>88.1</v>
      </c>
      <c r="N89" s="34">
        <v>35.575000000000003</v>
      </c>
      <c r="O89" s="34">
        <v>2.0499999999999998</v>
      </c>
    </row>
    <row r="90" spans="1:15" ht="25.5" x14ac:dyDescent="0.25">
      <c r="A90" s="35" t="s">
        <v>139</v>
      </c>
      <c r="B90" s="38" t="s">
        <v>90</v>
      </c>
      <c r="C90" s="39">
        <v>90</v>
      </c>
      <c r="D90" s="40">
        <v>7.79</v>
      </c>
      <c r="E90" s="40">
        <v>17.27</v>
      </c>
      <c r="F90" s="40">
        <v>9.9</v>
      </c>
      <c r="G90" s="40">
        <v>203.96</v>
      </c>
      <c r="H90" s="41">
        <v>0.22600000000000001</v>
      </c>
      <c r="I90" s="41">
        <v>2.968</v>
      </c>
      <c r="J90" s="41">
        <v>0.01</v>
      </c>
      <c r="K90" s="41">
        <v>2.1659999999999999</v>
      </c>
      <c r="L90" s="41">
        <v>14.23</v>
      </c>
      <c r="M90" s="41">
        <v>99.51</v>
      </c>
      <c r="N90" s="41">
        <v>22.08</v>
      </c>
      <c r="O90" s="41">
        <v>1.296</v>
      </c>
    </row>
    <row r="91" spans="1:15" ht="38.25" x14ac:dyDescent="0.25">
      <c r="A91" s="138" t="s">
        <v>117</v>
      </c>
      <c r="B91" s="138" t="s">
        <v>108</v>
      </c>
      <c r="C91" s="32">
        <v>150</v>
      </c>
      <c r="D91" s="33">
        <v>6.42</v>
      </c>
      <c r="E91" s="33">
        <v>4.5949999999999998</v>
      </c>
      <c r="F91" s="33">
        <v>28.25</v>
      </c>
      <c r="G91" s="33">
        <v>179.55</v>
      </c>
      <c r="H91" s="34">
        <v>6.8000000000000005E-2</v>
      </c>
      <c r="I91" s="34">
        <v>0.57799999999999996</v>
      </c>
      <c r="J91" s="34">
        <v>1E-3</v>
      </c>
      <c r="K91" s="34">
        <v>0.97</v>
      </c>
      <c r="L91" s="34">
        <v>15.96</v>
      </c>
      <c r="M91" s="34">
        <v>47.895000000000003</v>
      </c>
      <c r="N91" s="34">
        <v>24.495000000000001</v>
      </c>
      <c r="O91" s="34">
        <v>1.208</v>
      </c>
    </row>
    <row r="92" spans="1:15" x14ac:dyDescent="0.25">
      <c r="A92" s="161"/>
      <c r="B92" s="42" t="s">
        <v>51</v>
      </c>
      <c r="C92" s="32">
        <v>200</v>
      </c>
      <c r="D92" s="33">
        <v>0</v>
      </c>
      <c r="E92" s="33">
        <v>0</v>
      </c>
      <c r="F92" s="33">
        <v>26</v>
      </c>
      <c r="G92" s="33">
        <v>105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</row>
    <row r="93" spans="1:15" x14ac:dyDescent="0.25">
      <c r="A93" s="161"/>
      <c r="B93" s="42" t="s">
        <v>46</v>
      </c>
      <c r="C93" s="32">
        <v>40</v>
      </c>
      <c r="D93" s="109">
        <v>4.8</v>
      </c>
      <c r="E93" s="109">
        <v>0.52</v>
      </c>
      <c r="F93" s="109">
        <v>22.2</v>
      </c>
      <c r="G93" s="109">
        <v>103</v>
      </c>
      <c r="H93" s="45">
        <v>6.3E-2</v>
      </c>
      <c r="I93" s="45">
        <v>0</v>
      </c>
      <c r="J93" s="45">
        <v>0</v>
      </c>
      <c r="K93" s="45">
        <v>0</v>
      </c>
      <c r="L93" s="45">
        <v>10.92</v>
      </c>
      <c r="M93" s="45">
        <v>34.86</v>
      </c>
      <c r="N93" s="45">
        <v>14.7</v>
      </c>
      <c r="O93" s="45">
        <v>0.67</v>
      </c>
    </row>
    <row r="94" spans="1:15" x14ac:dyDescent="0.25">
      <c r="A94" s="43"/>
      <c r="B94" s="138" t="s">
        <v>74</v>
      </c>
      <c r="C94" s="47">
        <f t="shared" ref="C94:O94" si="12">SUM(C89:C93)</f>
        <v>730</v>
      </c>
      <c r="D94" s="33">
        <f t="shared" si="12"/>
        <v>24.500000000000004</v>
      </c>
      <c r="E94" s="33">
        <f t="shared" si="12"/>
        <v>27.654999999999998</v>
      </c>
      <c r="F94" s="33">
        <f t="shared" si="12"/>
        <v>102.89</v>
      </c>
      <c r="G94" s="33">
        <f t="shared" si="12"/>
        <v>739.76</v>
      </c>
      <c r="H94" s="34">
        <f t="shared" si="12"/>
        <v>0.58499999999999996</v>
      </c>
      <c r="I94" s="34">
        <f t="shared" si="12"/>
        <v>9.3709999999999987</v>
      </c>
      <c r="J94" s="34">
        <f t="shared" si="12"/>
        <v>1.0999999999999999E-2</v>
      </c>
      <c r="K94" s="34">
        <f t="shared" si="12"/>
        <v>5.5609999999999991</v>
      </c>
      <c r="L94" s="34">
        <f t="shared" si="12"/>
        <v>46.935000000000002</v>
      </c>
      <c r="M94" s="34">
        <f t="shared" si="12"/>
        <v>270.36500000000001</v>
      </c>
      <c r="N94" s="34">
        <f t="shared" si="12"/>
        <v>96.850000000000009</v>
      </c>
      <c r="O94" s="34">
        <f t="shared" si="12"/>
        <v>5.2240000000000002</v>
      </c>
    </row>
    <row r="95" spans="1:15" x14ac:dyDescent="0.25">
      <c r="A95" s="247" t="s">
        <v>85</v>
      </c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9"/>
    </row>
    <row r="96" spans="1:15" ht="38.25" x14ac:dyDescent="0.25">
      <c r="A96" s="159"/>
      <c r="B96" s="160" t="s">
        <v>122</v>
      </c>
      <c r="C96" s="19">
        <v>45</v>
      </c>
      <c r="D96" s="13">
        <v>2.4</v>
      </c>
      <c r="E96" s="13">
        <v>2.4</v>
      </c>
      <c r="F96" s="13">
        <v>31.3</v>
      </c>
      <c r="G96" s="13">
        <v>154.80000000000001</v>
      </c>
      <c r="H96" s="25">
        <v>0.05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</row>
    <row r="97" spans="1:15" x14ac:dyDescent="0.25">
      <c r="A97" s="233">
        <v>386</v>
      </c>
      <c r="B97" s="79" t="s">
        <v>123</v>
      </c>
      <c r="C97" s="76">
        <v>200</v>
      </c>
      <c r="D97" s="13">
        <v>5.8</v>
      </c>
      <c r="E97" s="13">
        <v>5</v>
      </c>
      <c r="F97" s="13">
        <v>8.1999999999999993</v>
      </c>
      <c r="G97" s="13">
        <v>101</v>
      </c>
      <c r="H97" s="25">
        <v>0.06</v>
      </c>
      <c r="I97" s="25">
        <v>1.6</v>
      </c>
      <c r="J97" s="25">
        <v>0.04</v>
      </c>
      <c r="K97" s="25">
        <v>0</v>
      </c>
      <c r="L97" s="25">
        <v>236</v>
      </c>
      <c r="M97" s="25">
        <v>192</v>
      </c>
      <c r="N97" s="25">
        <v>32</v>
      </c>
      <c r="O97" s="25">
        <v>0.2</v>
      </c>
    </row>
    <row r="98" spans="1:15" x14ac:dyDescent="0.25">
      <c r="A98" s="149"/>
      <c r="B98" s="137" t="s">
        <v>86</v>
      </c>
      <c r="C98" s="150">
        <f t="shared" ref="C98:O98" si="13">SUM(C96:C97)</f>
        <v>245</v>
      </c>
      <c r="D98" s="151">
        <f t="shared" si="13"/>
        <v>8.1999999999999993</v>
      </c>
      <c r="E98" s="151">
        <f t="shared" si="13"/>
        <v>7.4</v>
      </c>
      <c r="F98" s="151">
        <f t="shared" si="13"/>
        <v>39.5</v>
      </c>
      <c r="G98" s="151">
        <f t="shared" si="13"/>
        <v>255.8</v>
      </c>
      <c r="H98" s="152">
        <f t="shared" si="13"/>
        <v>0.11</v>
      </c>
      <c r="I98" s="152">
        <f t="shared" si="13"/>
        <v>1.6</v>
      </c>
      <c r="J98" s="152">
        <f t="shared" si="13"/>
        <v>0.04</v>
      </c>
      <c r="K98" s="152">
        <f t="shared" si="13"/>
        <v>0</v>
      </c>
      <c r="L98" s="152">
        <f t="shared" si="13"/>
        <v>236</v>
      </c>
      <c r="M98" s="152">
        <f t="shared" si="13"/>
        <v>192</v>
      </c>
      <c r="N98" s="152">
        <f t="shared" si="13"/>
        <v>32</v>
      </c>
      <c r="O98" s="152">
        <f t="shared" si="13"/>
        <v>0.2</v>
      </c>
    </row>
    <row r="99" spans="1:15" x14ac:dyDescent="0.25">
      <c r="A99" s="43"/>
      <c r="B99" s="228" t="s">
        <v>75</v>
      </c>
      <c r="C99" s="143">
        <f t="shared" ref="C99:O99" si="14">C98+C94</f>
        <v>975</v>
      </c>
      <c r="D99" s="133">
        <f t="shared" si="14"/>
        <v>32.700000000000003</v>
      </c>
      <c r="E99" s="133">
        <f t="shared" si="14"/>
        <v>35.055</v>
      </c>
      <c r="F99" s="133">
        <f t="shared" si="14"/>
        <v>142.38999999999999</v>
      </c>
      <c r="G99" s="133">
        <f t="shared" si="14"/>
        <v>995.56</v>
      </c>
      <c r="H99" s="134">
        <f t="shared" si="14"/>
        <v>0.69499999999999995</v>
      </c>
      <c r="I99" s="134">
        <f t="shared" si="14"/>
        <v>10.970999999999998</v>
      </c>
      <c r="J99" s="134">
        <f t="shared" si="14"/>
        <v>5.1000000000000004E-2</v>
      </c>
      <c r="K99" s="134">
        <f t="shared" si="14"/>
        <v>5.5609999999999991</v>
      </c>
      <c r="L99" s="134">
        <f t="shared" si="14"/>
        <v>282.935</v>
      </c>
      <c r="M99" s="134">
        <f t="shared" si="14"/>
        <v>462.36500000000001</v>
      </c>
      <c r="N99" s="134">
        <f t="shared" si="14"/>
        <v>128.85000000000002</v>
      </c>
      <c r="O99" s="134">
        <f t="shared" si="14"/>
        <v>5.4240000000000004</v>
      </c>
    </row>
    <row r="100" spans="1:15" x14ac:dyDescent="0.25">
      <c r="A100" s="193"/>
      <c r="B100" s="194"/>
      <c r="C100" s="195"/>
      <c r="D100" s="196"/>
      <c r="E100" s="196"/>
      <c r="F100" s="196"/>
      <c r="G100" s="196"/>
      <c r="H100" s="197"/>
      <c r="I100" s="197"/>
      <c r="J100" s="197"/>
      <c r="K100" s="197"/>
      <c r="L100" s="197"/>
      <c r="M100" s="197"/>
      <c r="N100" s="197"/>
      <c r="O100" s="197"/>
    </row>
    <row r="101" spans="1:15" x14ac:dyDescent="0.25">
      <c r="A101" s="153" t="s">
        <v>30</v>
      </c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</row>
    <row r="102" spans="1:15" x14ac:dyDescent="0.25">
      <c r="A102" s="153" t="s">
        <v>31</v>
      </c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</row>
    <row r="103" spans="1:15" x14ac:dyDescent="0.25">
      <c r="A103" s="258" t="s">
        <v>42</v>
      </c>
      <c r="B103" s="258"/>
      <c r="C103" s="258"/>
      <c r="D103" s="258"/>
      <c r="E103" s="258"/>
      <c r="F103" s="258"/>
      <c r="G103" s="258"/>
      <c r="H103" s="258"/>
      <c r="I103" s="258"/>
      <c r="J103" s="258"/>
      <c r="K103" s="258"/>
      <c r="L103" s="258"/>
      <c r="M103" s="258"/>
      <c r="N103" s="258"/>
      <c r="O103" s="258"/>
    </row>
    <row r="104" spans="1:15" x14ac:dyDescent="0.25">
      <c r="A104" s="251" t="s">
        <v>26</v>
      </c>
      <c r="B104" s="243" t="s">
        <v>24</v>
      </c>
      <c r="C104" s="242" t="s">
        <v>9</v>
      </c>
      <c r="D104" s="242" t="s">
        <v>10</v>
      </c>
      <c r="E104" s="242" t="s">
        <v>11</v>
      </c>
      <c r="F104" s="242" t="s">
        <v>12</v>
      </c>
      <c r="G104" s="242" t="s">
        <v>13</v>
      </c>
      <c r="H104" s="242" t="s">
        <v>14</v>
      </c>
      <c r="I104" s="242"/>
      <c r="J104" s="242"/>
      <c r="K104" s="242"/>
      <c r="L104" s="242" t="s">
        <v>15</v>
      </c>
      <c r="M104" s="242"/>
      <c r="N104" s="242"/>
      <c r="O104" s="242"/>
    </row>
    <row r="105" spans="1:15" x14ac:dyDescent="0.25">
      <c r="A105" s="252"/>
      <c r="B105" s="243"/>
      <c r="C105" s="242"/>
      <c r="D105" s="242"/>
      <c r="E105" s="242"/>
      <c r="F105" s="242"/>
      <c r="G105" s="242"/>
      <c r="H105" s="164" t="s">
        <v>16</v>
      </c>
      <c r="I105" s="164" t="s">
        <v>17</v>
      </c>
      <c r="J105" s="164" t="s">
        <v>18</v>
      </c>
      <c r="K105" s="164" t="s">
        <v>19</v>
      </c>
      <c r="L105" s="164" t="s">
        <v>20</v>
      </c>
      <c r="M105" s="164" t="s">
        <v>21</v>
      </c>
      <c r="N105" s="164" t="s">
        <v>22</v>
      </c>
      <c r="O105" s="164" t="s">
        <v>23</v>
      </c>
    </row>
    <row r="106" spans="1:15" ht="25.5" x14ac:dyDescent="0.25">
      <c r="A106" s="35">
        <v>96</v>
      </c>
      <c r="B106" s="31" t="s">
        <v>44</v>
      </c>
      <c r="C106" s="36">
        <v>260</v>
      </c>
      <c r="D106" s="37">
        <v>2.2799999999999998</v>
      </c>
      <c r="E106" s="37">
        <v>6.59</v>
      </c>
      <c r="F106" s="37">
        <v>12.34</v>
      </c>
      <c r="G106" s="37">
        <v>123.45</v>
      </c>
      <c r="H106" s="34">
        <v>9.2999999999999999E-2</v>
      </c>
      <c r="I106" s="34">
        <v>8.42</v>
      </c>
      <c r="J106" s="34">
        <v>0.01</v>
      </c>
      <c r="K106" s="34">
        <v>2.3530000000000002</v>
      </c>
      <c r="L106" s="34">
        <v>37.950000000000003</v>
      </c>
      <c r="M106" s="34">
        <v>62.83</v>
      </c>
      <c r="N106" s="34">
        <v>25.08</v>
      </c>
      <c r="O106" s="34">
        <v>0.95</v>
      </c>
    </row>
    <row r="107" spans="1:15" x14ac:dyDescent="0.25">
      <c r="A107" s="35" t="s">
        <v>52</v>
      </c>
      <c r="B107" s="38" t="s">
        <v>53</v>
      </c>
      <c r="C107" s="39">
        <v>90</v>
      </c>
      <c r="D107" s="40">
        <v>13.8</v>
      </c>
      <c r="E107" s="40">
        <v>10.65</v>
      </c>
      <c r="F107" s="40">
        <v>2.11</v>
      </c>
      <c r="G107" s="40">
        <v>159.57</v>
      </c>
      <c r="H107" s="41">
        <v>5.3999999999999999E-2</v>
      </c>
      <c r="I107" s="41">
        <v>2.11</v>
      </c>
      <c r="J107" s="41">
        <v>3.5000000000000003E-2</v>
      </c>
      <c r="K107" s="41">
        <v>1.8979999999999999</v>
      </c>
      <c r="L107" s="41">
        <v>39.07</v>
      </c>
      <c r="M107" s="41">
        <v>103.41</v>
      </c>
      <c r="N107" s="41">
        <v>15.186</v>
      </c>
      <c r="O107" s="41">
        <v>1.0920000000000001</v>
      </c>
    </row>
    <row r="108" spans="1:15" ht="38.25" x14ac:dyDescent="0.25">
      <c r="A108" s="162" t="s">
        <v>172</v>
      </c>
      <c r="B108" s="29" t="s">
        <v>173</v>
      </c>
      <c r="C108" s="21">
        <v>150</v>
      </c>
      <c r="D108" s="13">
        <v>7.32</v>
      </c>
      <c r="E108" s="13">
        <v>4.84</v>
      </c>
      <c r="F108" s="13">
        <v>35.65</v>
      </c>
      <c r="G108" s="13">
        <v>210.4</v>
      </c>
      <c r="H108" s="25">
        <v>9.5000000000000001E-2</v>
      </c>
      <c r="I108" s="25">
        <v>1.3149999999999999</v>
      </c>
      <c r="J108" s="25">
        <v>0</v>
      </c>
      <c r="K108" s="25">
        <v>0.77500000000000002</v>
      </c>
      <c r="L108" s="25">
        <v>22.85</v>
      </c>
      <c r="M108" s="25">
        <v>114.31</v>
      </c>
      <c r="N108" s="25">
        <v>30.715</v>
      </c>
      <c r="O108" s="25">
        <v>2.02</v>
      </c>
    </row>
    <row r="109" spans="1:15" ht="25.5" x14ac:dyDescent="0.25">
      <c r="A109" s="161" t="s">
        <v>138</v>
      </c>
      <c r="B109" s="42" t="s">
        <v>115</v>
      </c>
      <c r="C109" s="32">
        <v>200</v>
      </c>
      <c r="D109" s="33">
        <v>0.3</v>
      </c>
      <c r="E109" s="33">
        <v>0.12</v>
      </c>
      <c r="F109" s="33">
        <v>22.15</v>
      </c>
      <c r="G109" s="33">
        <v>90.8</v>
      </c>
      <c r="H109" s="34">
        <v>8.0000000000000002E-3</v>
      </c>
      <c r="I109" s="34">
        <v>25.8</v>
      </c>
      <c r="J109" s="34">
        <v>0</v>
      </c>
      <c r="K109" s="34">
        <v>0.21</v>
      </c>
      <c r="L109" s="34">
        <v>19.18</v>
      </c>
      <c r="M109" s="34">
        <v>9.9</v>
      </c>
      <c r="N109" s="34">
        <v>9.3000000000000007</v>
      </c>
      <c r="O109" s="34">
        <v>0.45</v>
      </c>
    </row>
    <row r="110" spans="1:15" x14ac:dyDescent="0.25">
      <c r="A110" s="161"/>
      <c r="B110" s="42" t="s">
        <v>46</v>
      </c>
      <c r="C110" s="32">
        <v>40</v>
      </c>
      <c r="D110" s="109">
        <v>4.8</v>
      </c>
      <c r="E110" s="109">
        <v>0.52</v>
      </c>
      <c r="F110" s="109">
        <v>22.2</v>
      </c>
      <c r="G110" s="109">
        <v>103</v>
      </c>
      <c r="H110" s="45">
        <v>6.3E-2</v>
      </c>
      <c r="I110" s="45">
        <v>0</v>
      </c>
      <c r="J110" s="45">
        <v>0</v>
      </c>
      <c r="K110" s="45">
        <v>0</v>
      </c>
      <c r="L110" s="45">
        <v>10.92</v>
      </c>
      <c r="M110" s="45">
        <v>34.86</v>
      </c>
      <c r="N110" s="45">
        <v>14.7</v>
      </c>
      <c r="O110" s="45">
        <v>0.67</v>
      </c>
    </row>
    <row r="111" spans="1:15" x14ac:dyDescent="0.25">
      <c r="A111" s="43"/>
      <c r="B111" s="138" t="s">
        <v>74</v>
      </c>
      <c r="C111" s="47">
        <f t="shared" ref="C111:O111" si="15">SUM(C106:C110)</f>
        <v>740</v>
      </c>
      <c r="D111" s="107">
        <f t="shared" si="15"/>
        <v>28.500000000000004</v>
      </c>
      <c r="E111" s="107">
        <f t="shared" si="15"/>
        <v>22.720000000000002</v>
      </c>
      <c r="F111" s="107">
        <f t="shared" si="15"/>
        <v>94.45</v>
      </c>
      <c r="G111" s="107">
        <f t="shared" si="15"/>
        <v>687.21999999999991</v>
      </c>
      <c r="H111" s="108">
        <f t="shared" si="15"/>
        <v>0.313</v>
      </c>
      <c r="I111" s="108">
        <f t="shared" si="15"/>
        <v>37.644999999999996</v>
      </c>
      <c r="J111" s="108">
        <f t="shared" si="15"/>
        <v>4.5000000000000005E-2</v>
      </c>
      <c r="K111" s="108">
        <f t="shared" si="15"/>
        <v>5.2360000000000007</v>
      </c>
      <c r="L111" s="108">
        <f t="shared" si="15"/>
        <v>129.97</v>
      </c>
      <c r="M111" s="108">
        <f t="shared" si="15"/>
        <v>325.31</v>
      </c>
      <c r="N111" s="108">
        <f t="shared" si="15"/>
        <v>94.980999999999995</v>
      </c>
      <c r="O111" s="108">
        <f t="shared" si="15"/>
        <v>5.1819999999999995</v>
      </c>
    </row>
    <row r="112" spans="1:15" x14ac:dyDescent="0.25">
      <c r="A112" s="247" t="s">
        <v>85</v>
      </c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9"/>
    </row>
    <row r="113" spans="1:15" x14ac:dyDescent="0.25">
      <c r="A113" s="131" t="s">
        <v>120</v>
      </c>
      <c r="B113" s="132" t="s">
        <v>121</v>
      </c>
      <c r="C113" s="47">
        <v>50</v>
      </c>
      <c r="D113" s="33">
        <v>3.5</v>
      </c>
      <c r="E113" s="33">
        <v>3.75</v>
      </c>
      <c r="F113" s="33">
        <v>33.89</v>
      </c>
      <c r="G113" s="33">
        <v>166</v>
      </c>
      <c r="H113" s="34">
        <v>0.08</v>
      </c>
      <c r="I113" s="34">
        <v>0.3</v>
      </c>
      <c r="J113" s="34">
        <v>0</v>
      </c>
      <c r="K113" s="34">
        <v>0.98</v>
      </c>
      <c r="L113" s="34">
        <v>17.45</v>
      </c>
      <c r="M113" s="34">
        <v>43.84</v>
      </c>
      <c r="N113" s="34">
        <v>19.989999999999998</v>
      </c>
      <c r="O113" s="34">
        <v>0.81</v>
      </c>
    </row>
    <row r="114" spans="1:15" x14ac:dyDescent="0.25">
      <c r="A114" s="233">
        <v>386</v>
      </c>
      <c r="B114" s="79" t="s">
        <v>87</v>
      </c>
      <c r="C114" s="76">
        <v>200</v>
      </c>
      <c r="D114" s="13">
        <v>5.8</v>
      </c>
      <c r="E114" s="13">
        <v>5</v>
      </c>
      <c r="F114" s="13">
        <v>8</v>
      </c>
      <c r="G114" s="13">
        <v>100</v>
      </c>
      <c r="H114" s="25">
        <v>0.08</v>
      </c>
      <c r="I114" s="25">
        <v>1.4</v>
      </c>
      <c r="J114" s="25">
        <v>0.04</v>
      </c>
      <c r="K114" s="25">
        <v>0</v>
      </c>
      <c r="L114" s="25">
        <v>240</v>
      </c>
      <c r="M114" s="25">
        <v>180</v>
      </c>
      <c r="N114" s="25">
        <v>28</v>
      </c>
      <c r="O114" s="25">
        <v>0.2</v>
      </c>
    </row>
    <row r="115" spans="1:15" x14ac:dyDescent="0.25">
      <c r="A115" s="144"/>
      <c r="B115" s="137" t="s">
        <v>86</v>
      </c>
      <c r="C115" s="144">
        <f t="shared" ref="C115:O115" si="16">SUM(C113:C114)</f>
        <v>250</v>
      </c>
      <c r="D115" s="151">
        <f t="shared" si="16"/>
        <v>9.3000000000000007</v>
      </c>
      <c r="E115" s="151">
        <f t="shared" si="16"/>
        <v>8.75</v>
      </c>
      <c r="F115" s="151">
        <f t="shared" si="16"/>
        <v>41.89</v>
      </c>
      <c r="G115" s="151">
        <f t="shared" si="16"/>
        <v>266</v>
      </c>
      <c r="H115" s="152">
        <f t="shared" si="16"/>
        <v>0.16</v>
      </c>
      <c r="I115" s="152">
        <f t="shared" si="16"/>
        <v>1.7</v>
      </c>
      <c r="J115" s="152">
        <f t="shared" si="16"/>
        <v>0.04</v>
      </c>
      <c r="K115" s="152">
        <f t="shared" si="16"/>
        <v>0.98</v>
      </c>
      <c r="L115" s="152">
        <f t="shared" si="16"/>
        <v>257.45</v>
      </c>
      <c r="M115" s="152">
        <f t="shared" si="16"/>
        <v>223.84</v>
      </c>
      <c r="N115" s="152">
        <f t="shared" si="16"/>
        <v>47.989999999999995</v>
      </c>
      <c r="O115" s="152">
        <f t="shared" si="16"/>
        <v>1.01</v>
      </c>
    </row>
    <row r="116" spans="1:15" x14ac:dyDescent="0.25">
      <c r="A116" s="43"/>
      <c r="B116" s="228" t="s">
        <v>75</v>
      </c>
      <c r="C116" s="143">
        <f t="shared" ref="C116:O116" si="17">C115+C111</f>
        <v>990</v>
      </c>
      <c r="D116" s="133">
        <f t="shared" si="17"/>
        <v>37.800000000000004</v>
      </c>
      <c r="E116" s="133">
        <f t="shared" si="17"/>
        <v>31.470000000000002</v>
      </c>
      <c r="F116" s="133">
        <f t="shared" si="17"/>
        <v>136.34</v>
      </c>
      <c r="G116" s="133">
        <f t="shared" si="17"/>
        <v>953.21999999999991</v>
      </c>
      <c r="H116" s="134">
        <f t="shared" si="17"/>
        <v>0.47299999999999998</v>
      </c>
      <c r="I116" s="134">
        <f t="shared" si="17"/>
        <v>39.344999999999999</v>
      </c>
      <c r="J116" s="134">
        <f t="shared" si="17"/>
        <v>8.5000000000000006E-2</v>
      </c>
      <c r="K116" s="134">
        <f t="shared" si="17"/>
        <v>6.2160000000000011</v>
      </c>
      <c r="L116" s="134">
        <f t="shared" si="17"/>
        <v>387.41999999999996</v>
      </c>
      <c r="M116" s="134">
        <f t="shared" si="17"/>
        <v>549.15</v>
      </c>
      <c r="N116" s="134">
        <f t="shared" si="17"/>
        <v>142.971</v>
      </c>
      <c r="O116" s="134">
        <f t="shared" si="17"/>
        <v>6.1919999999999993</v>
      </c>
    </row>
    <row r="117" spans="1:15" x14ac:dyDescent="0.25">
      <c r="A117" s="198"/>
      <c r="B117" s="199"/>
      <c r="C117" s="200"/>
      <c r="D117" s="201"/>
      <c r="E117" s="201"/>
      <c r="F117" s="201"/>
      <c r="G117" s="201"/>
      <c r="H117" s="202"/>
      <c r="I117" s="202"/>
      <c r="J117" s="202"/>
      <c r="K117" s="202"/>
      <c r="L117" s="202"/>
      <c r="M117" s="202"/>
      <c r="N117" s="202"/>
      <c r="O117" s="202"/>
    </row>
    <row r="118" spans="1:15" x14ac:dyDescent="0.25">
      <c r="A118" s="256" t="s">
        <v>32</v>
      </c>
      <c r="B118" s="256"/>
      <c r="C118" s="256"/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56"/>
      <c r="O118" s="256"/>
    </row>
    <row r="119" spans="1:15" x14ac:dyDescent="0.25">
      <c r="A119" s="241" t="s">
        <v>42</v>
      </c>
      <c r="B119" s="241"/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  <c r="M119" s="241"/>
      <c r="N119" s="241"/>
      <c r="O119" s="241"/>
    </row>
    <row r="120" spans="1:15" x14ac:dyDescent="0.25">
      <c r="A120" s="251" t="s">
        <v>26</v>
      </c>
      <c r="B120" s="243" t="s">
        <v>24</v>
      </c>
      <c r="C120" s="242" t="s">
        <v>9</v>
      </c>
      <c r="D120" s="242" t="s">
        <v>10</v>
      </c>
      <c r="E120" s="242" t="s">
        <v>11</v>
      </c>
      <c r="F120" s="242" t="s">
        <v>12</v>
      </c>
      <c r="G120" s="242" t="s">
        <v>13</v>
      </c>
      <c r="H120" s="242" t="s">
        <v>14</v>
      </c>
      <c r="I120" s="242"/>
      <c r="J120" s="242"/>
      <c r="K120" s="242"/>
      <c r="L120" s="242" t="s">
        <v>15</v>
      </c>
      <c r="M120" s="242"/>
      <c r="N120" s="242"/>
      <c r="O120" s="242"/>
    </row>
    <row r="121" spans="1:15" x14ac:dyDescent="0.25">
      <c r="A121" s="252"/>
      <c r="B121" s="243"/>
      <c r="C121" s="242"/>
      <c r="D121" s="242"/>
      <c r="E121" s="242"/>
      <c r="F121" s="242"/>
      <c r="G121" s="242"/>
      <c r="H121" s="164" t="s">
        <v>16</v>
      </c>
      <c r="I121" s="164" t="s">
        <v>17</v>
      </c>
      <c r="J121" s="164" t="s">
        <v>18</v>
      </c>
      <c r="K121" s="164" t="s">
        <v>19</v>
      </c>
      <c r="L121" s="164" t="s">
        <v>20</v>
      </c>
      <c r="M121" s="164" t="s">
        <v>21</v>
      </c>
      <c r="N121" s="164" t="s">
        <v>22</v>
      </c>
      <c r="O121" s="164" t="s">
        <v>23</v>
      </c>
    </row>
    <row r="122" spans="1:15" ht="25.5" x14ac:dyDescent="0.25">
      <c r="A122" s="6">
        <v>101</v>
      </c>
      <c r="B122" s="15" t="s">
        <v>54</v>
      </c>
      <c r="C122" s="172">
        <v>250</v>
      </c>
      <c r="D122" s="173">
        <v>1.97</v>
      </c>
      <c r="E122" s="173">
        <v>2.73</v>
      </c>
      <c r="F122" s="173">
        <v>14.58</v>
      </c>
      <c r="G122" s="173">
        <v>90.75</v>
      </c>
      <c r="H122" s="24">
        <v>9.5000000000000001E-2</v>
      </c>
      <c r="I122" s="24">
        <v>8.25</v>
      </c>
      <c r="J122" s="24">
        <v>0</v>
      </c>
      <c r="K122" s="24">
        <v>1.2549999999999999</v>
      </c>
      <c r="L122" s="24">
        <v>23.05</v>
      </c>
      <c r="M122" s="24">
        <v>62.55</v>
      </c>
      <c r="N122" s="24">
        <v>25</v>
      </c>
      <c r="O122" s="24">
        <v>0.88300000000000001</v>
      </c>
    </row>
    <row r="123" spans="1:15" ht="28.5" customHeight="1" x14ac:dyDescent="0.25">
      <c r="A123" s="162" t="s">
        <v>139</v>
      </c>
      <c r="B123" s="174" t="s">
        <v>91</v>
      </c>
      <c r="C123" s="26">
        <v>90</v>
      </c>
      <c r="D123" s="27">
        <v>7.79</v>
      </c>
      <c r="E123" s="27">
        <v>17.27</v>
      </c>
      <c r="F123" s="27">
        <v>9.9</v>
      </c>
      <c r="G123" s="27">
        <v>203.96</v>
      </c>
      <c r="H123" s="28">
        <v>0.22600000000000001</v>
      </c>
      <c r="I123" s="28">
        <v>2.968</v>
      </c>
      <c r="J123" s="28">
        <v>0.01</v>
      </c>
      <c r="K123" s="28">
        <v>2.1659999999999999</v>
      </c>
      <c r="L123" s="28">
        <v>14.23</v>
      </c>
      <c r="M123" s="28">
        <v>99.51</v>
      </c>
      <c r="N123" s="28">
        <v>22.08</v>
      </c>
      <c r="O123" s="28">
        <v>1.296</v>
      </c>
    </row>
    <row r="124" spans="1:15" ht="30.6" customHeight="1" x14ac:dyDescent="0.25">
      <c r="A124" s="167" t="s">
        <v>84</v>
      </c>
      <c r="B124" s="168" t="s">
        <v>111</v>
      </c>
      <c r="C124" s="169">
        <v>150</v>
      </c>
      <c r="D124" s="170">
        <v>2.84</v>
      </c>
      <c r="E124" s="170">
        <v>4.8099999999999996</v>
      </c>
      <c r="F124" s="170">
        <v>16.66</v>
      </c>
      <c r="G124" s="170">
        <v>127.68</v>
      </c>
      <c r="H124" s="171">
        <v>0.11799999999999999</v>
      </c>
      <c r="I124" s="171">
        <v>23.178000000000001</v>
      </c>
      <c r="J124" s="171">
        <v>0</v>
      </c>
      <c r="K124" s="171">
        <v>8.4740000000000002</v>
      </c>
      <c r="L124" s="171">
        <v>37.914000000000001</v>
      </c>
      <c r="M124" s="171">
        <v>71.808999999999997</v>
      </c>
      <c r="N124" s="171">
        <v>30.62</v>
      </c>
      <c r="O124" s="171">
        <v>0.95699999999999996</v>
      </c>
    </row>
    <row r="125" spans="1:15" x14ac:dyDescent="0.25">
      <c r="A125" s="161" t="s">
        <v>132</v>
      </c>
      <c r="B125" s="42" t="s">
        <v>45</v>
      </c>
      <c r="C125" s="32">
        <v>200</v>
      </c>
      <c r="D125" s="33">
        <v>0.66</v>
      </c>
      <c r="E125" s="33">
        <v>0.09</v>
      </c>
      <c r="F125" s="33">
        <v>32.01</v>
      </c>
      <c r="G125" s="33">
        <v>132.80000000000001</v>
      </c>
      <c r="H125" s="34">
        <v>0.02</v>
      </c>
      <c r="I125" s="34">
        <v>0.73</v>
      </c>
      <c r="J125" s="34">
        <v>0</v>
      </c>
      <c r="K125" s="34">
        <v>0.51</v>
      </c>
      <c r="L125" s="34">
        <v>32.479999999999997</v>
      </c>
      <c r="M125" s="34">
        <v>23.44</v>
      </c>
      <c r="N125" s="34">
        <v>17.46</v>
      </c>
      <c r="O125" s="34">
        <v>0.7</v>
      </c>
    </row>
    <row r="126" spans="1:15" x14ac:dyDescent="0.25">
      <c r="A126" s="161"/>
      <c r="B126" s="42" t="s">
        <v>46</v>
      </c>
      <c r="C126" s="32">
        <v>40</v>
      </c>
      <c r="D126" s="109">
        <v>4.8</v>
      </c>
      <c r="E126" s="109">
        <v>0.52</v>
      </c>
      <c r="F126" s="109">
        <v>22.2</v>
      </c>
      <c r="G126" s="109">
        <v>103</v>
      </c>
      <c r="H126" s="45">
        <v>6.3E-2</v>
      </c>
      <c r="I126" s="45">
        <v>0</v>
      </c>
      <c r="J126" s="45">
        <v>0</v>
      </c>
      <c r="K126" s="45">
        <v>0</v>
      </c>
      <c r="L126" s="45">
        <v>10.92</v>
      </c>
      <c r="M126" s="45">
        <v>34.86</v>
      </c>
      <c r="N126" s="45">
        <v>14.7</v>
      </c>
      <c r="O126" s="45">
        <v>0.67</v>
      </c>
    </row>
    <row r="127" spans="1:15" x14ac:dyDescent="0.25">
      <c r="A127" s="43"/>
      <c r="B127" s="138" t="s">
        <v>74</v>
      </c>
      <c r="C127" s="47">
        <f t="shared" ref="C127:O127" si="18">SUM(C122:C126)</f>
        <v>730</v>
      </c>
      <c r="D127" s="33">
        <f t="shared" si="18"/>
        <v>18.059999999999999</v>
      </c>
      <c r="E127" s="33">
        <f t="shared" si="18"/>
        <v>25.419999999999998</v>
      </c>
      <c r="F127" s="33">
        <f t="shared" si="18"/>
        <v>95.350000000000009</v>
      </c>
      <c r="G127" s="33">
        <f t="shared" si="18"/>
        <v>658.19</v>
      </c>
      <c r="H127" s="34">
        <f t="shared" si="18"/>
        <v>0.52200000000000002</v>
      </c>
      <c r="I127" s="34">
        <f t="shared" si="18"/>
        <v>35.125999999999998</v>
      </c>
      <c r="J127" s="34">
        <f t="shared" si="18"/>
        <v>0.01</v>
      </c>
      <c r="K127" s="34">
        <f t="shared" si="18"/>
        <v>12.404999999999999</v>
      </c>
      <c r="L127" s="34">
        <f t="shared" si="18"/>
        <v>118.59400000000001</v>
      </c>
      <c r="M127" s="34">
        <f t="shared" si="18"/>
        <v>292.16900000000004</v>
      </c>
      <c r="N127" s="34">
        <f t="shared" si="18"/>
        <v>109.86</v>
      </c>
      <c r="O127" s="34">
        <f t="shared" si="18"/>
        <v>4.5060000000000002</v>
      </c>
    </row>
    <row r="128" spans="1:15" x14ac:dyDescent="0.25">
      <c r="A128" s="247" t="s">
        <v>85</v>
      </c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9"/>
    </row>
    <row r="129" spans="1:15" ht="25.5" x14ac:dyDescent="0.25">
      <c r="A129" s="136">
        <v>223</v>
      </c>
      <c r="B129" s="138" t="s">
        <v>99</v>
      </c>
      <c r="C129" s="136">
        <v>80</v>
      </c>
      <c r="D129" s="154">
        <v>10.29</v>
      </c>
      <c r="E129" s="154">
        <v>7</v>
      </c>
      <c r="F129" s="154">
        <v>11.05</v>
      </c>
      <c r="G129" s="154">
        <v>148</v>
      </c>
      <c r="H129" s="155">
        <v>0.04</v>
      </c>
      <c r="I129" s="155">
        <v>0.31</v>
      </c>
      <c r="J129" s="155">
        <v>4.2999999999999997E-2</v>
      </c>
      <c r="K129" s="155">
        <v>0.25</v>
      </c>
      <c r="L129" s="155">
        <v>111.21</v>
      </c>
      <c r="M129" s="155">
        <v>134.11000000000001</v>
      </c>
      <c r="N129" s="155">
        <v>15.99</v>
      </c>
      <c r="O129" s="155">
        <v>0.44</v>
      </c>
    </row>
    <row r="130" spans="1:15" x14ac:dyDescent="0.25">
      <c r="A130" s="161" t="s">
        <v>69</v>
      </c>
      <c r="B130" s="42" t="s">
        <v>70</v>
      </c>
      <c r="C130" s="32">
        <v>222</v>
      </c>
      <c r="D130" s="33">
        <v>0.13</v>
      </c>
      <c r="E130" s="33">
        <v>0.02</v>
      </c>
      <c r="F130" s="33">
        <v>15.2</v>
      </c>
      <c r="G130" s="33">
        <v>62</v>
      </c>
      <c r="H130" s="34">
        <v>0</v>
      </c>
      <c r="I130" s="34">
        <v>2.83</v>
      </c>
      <c r="J130" s="34">
        <v>0</v>
      </c>
      <c r="K130" s="34">
        <v>0.01</v>
      </c>
      <c r="L130" s="34">
        <v>14.2</v>
      </c>
      <c r="M130" s="34">
        <v>4.4000000000000004</v>
      </c>
      <c r="N130" s="34">
        <v>2.4</v>
      </c>
      <c r="O130" s="34">
        <v>0.36</v>
      </c>
    </row>
    <row r="131" spans="1:15" x14ac:dyDescent="0.25">
      <c r="A131" s="144"/>
      <c r="B131" s="137" t="s">
        <v>86</v>
      </c>
      <c r="C131" s="144">
        <f t="shared" ref="C131:O131" si="19">SUM(C129:C130)</f>
        <v>302</v>
      </c>
      <c r="D131" s="151">
        <f t="shared" si="19"/>
        <v>10.42</v>
      </c>
      <c r="E131" s="151">
        <f t="shared" si="19"/>
        <v>7.02</v>
      </c>
      <c r="F131" s="151">
        <f t="shared" si="19"/>
        <v>26.25</v>
      </c>
      <c r="G131" s="151">
        <f t="shared" si="19"/>
        <v>210</v>
      </c>
      <c r="H131" s="152">
        <f t="shared" si="19"/>
        <v>0.04</v>
      </c>
      <c r="I131" s="152">
        <f t="shared" si="19"/>
        <v>3.14</v>
      </c>
      <c r="J131" s="152">
        <f t="shared" si="19"/>
        <v>4.2999999999999997E-2</v>
      </c>
      <c r="K131" s="152">
        <f t="shared" si="19"/>
        <v>0.26</v>
      </c>
      <c r="L131" s="152">
        <f t="shared" si="19"/>
        <v>125.41</v>
      </c>
      <c r="M131" s="152">
        <f t="shared" si="19"/>
        <v>138.51000000000002</v>
      </c>
      <c r="N131" s="152">
        <f t="shared" si="19"/>
        <v>18.39</v>
      </c>
      <c r="O131" s="152">
        <f t="shared" si="19"/>
        <v>0.8</v>
      </c>
    </row>
    <row r="132" spans="1:15" x14ac:dyDescent="0.25">
      <c r="A132" s="43"/>
      <c r="B132" s="228" t="s">
        <v>75</v>
      </c>
      <c r="C132" s="143">
        <f t="shared" ref="C132:O132" si="20">C131+C127</f>
        <v>1032</v>
      </c>
      <c r="D132" s="133">
        <f t="shared" si="20"/>
        <v>28.479999999999997</v>
      </c>
      <c r="E132" s="133">
        <f t="shared" si="20"/>
        <v>32.44</v>
      </c>
      <c r="F132" s="133">
        <f t="shared" si="20"/>
        <v>121.60000000000001</v>
      </c>
      <c r="G132" s="133">
        <f t="shared" si="20"/>
        <v>868.19</v>
      </c>
      <c r="H132" s="134">
        <f t="shared" si="20"/>
        <v>0.56200000000000006</v>
      </c>
      <c r="I132" s="134">
        <f t="shared" si="20"/>
        <v>38.265999999999998</v>
      </c>
      <c r="J132" s="134">
        <f t="shared" si="20"/>
        <v>5.2999999999999999E-2</v>
      </c>
      <c r="K132" s="134">
        <f t="shared" si="20"/>
        <v>12.664999999999999</v>
      </c>
      <c r="L132" s="134">
        <f t="shared" si="20"/>
        <v>244.00400000000002</v>
      </c>
      <c r="M132" s="134">
        <f t="shared" si="20"/>
        <v>430.67900000000009</v>
      </c>
      <c r="N132" s="134">
        <f t="shared" si="20"/>
        <v>128.25</v>
      </c>
      <c r="O132" s="134">
        <f t="shared" si="20"/>
        <v>5.306</v>
      </c>
    </row>
    <row r="133" spans="1:15" x14ac:dyDescent="0.25">
      <c r="A133" s="259" t="s">
        <v>33</v>
      </c>
      <c r="B133" s="259"/>
      <c r="C133" s="259"/>
      <c r="D133" s="259"/>
      <c r="E133" s="259"/>
      <c r="F133" s="259"/>
      <c r="G133" s="259"/>
      <c r="H133" s="259"/>
      <c r="I133" s="259"/>
      <c r="J133" s="259"/>
      <c r="K133" s="259"/>
      <c r="L133" s="259"/>
      <c r="M133" s="259"/>
      <c r="N133" s="259"/>
      <c r="O133" s="259"/>
    </row>
    <row r="134" spans="1:15" x14ac:dyDescent="0.25">
      <c r="A134" s="156"/>
      <c r="B134" s="156"/>
      <c r="C134" s="156"/>
      <c r="D134" s="156"/>
      <c r="E134" s="260" t="s">
        <v>42</v>
      </c>
      <c r="F134" s="260"/>
      <c r="G134" s="260"/>
      <c r="H134" s="260"/>
      <c r="I134" s="260"/>
      <c r="J134" s="156"/>
      <c r="K134" s="156"/>
      <c r="L134" s="156"/>
      <c r="M134" s="156"/>
      <c r="N134" s="156"/>
      <c r="O134" s="156"/>
    </row>
    <row r="135" spans="1:15" x14ac:dyDescent="0.25">
      <c r="A135" s="251" t="s">
        <v>26</v>
      </c>
      <c r="B135" s="243" t="s">
        <v>24</v>
      </c>
      <c r="C135" s="242" t="s">
        <v>9</v>
      </c>
      <c r="D135" s="242" t="s">
        <v>10</v>
      </c>
      <c r="E135" s="242" t="s">
        <v>11</v>
      </c>
      <c r="F135" s="242" t="s">
        <v>12</v>
      </c>
      <c r="G135" s="242" t="s">
        <v>13</v>
      </c>
      <c r="H135" s="242" t="s">
        <v>14</v>
      </c>
      <c r="I135" s="242"/>
      <c r="J135" s="242"/>
      <c r="K135" s="242"/>
      <c r="L135" s="242" t="s">
        <v>15</v>
      </c>
      <c r="M135" s="242"/>
      <c r="N135" s="242"/>
      <c r="O135" s="242"/>
    </row>
    <row r="136" spans="1:15" x14ac:dyDescent="0.25">
      <c r="A136" s="252"/>
      <c r="B136" s="243"/>
      <c r="C136" s="242"/>
      <c r="D136" s="242"/>
      <c r="E136" s="242"/>
      <c r="F136" s="242"/>
      <c r="G136" s="242"/>
      <c r="H136" s="228" t="s">
        <v>16</v>
      </c>
      <c r="I136" s="228" t="s">
        <v>17</v>
      </c>
      <c r="J136" s="228" t="s">
        <v>18</v>
      </c>
      <c r="K136" s="228" t="s">
        <v>19</v>
      </c>
      <c r="L136" s="228" t="s">
        <v>20</v>
      </c>
      <c r="M136" s="228" t="s">
        <v>21</v>
      </c>
      <c r="N136" s="228" t="s">
        <v>22</v>
      </c>
      <c r="O136" s="228" t="s">
        <v>23</v>
      </c>
    </row>
    <row r="137" spans="1:15" ht="25.5" x14ac:dyDescent="0.25">
      <c r="A137" s="6">
        <v>103</v>
      </c>
      <c r="B137" s="15" t="s">
        <v>92</v>
      </c>
      <c r="C137" s="172">
        <v>250</v>
      </c>
      <c r="D137" s="173">
        <v>2.57</v>
      </c>
      <c r="E137" s="173">
        <v>2.78</v>
      </c>
      <c r="F137" s="173">
        <v>15.69</v>
      </c>
      <c r="G137" s="173">
        <v>109</v>
      </c>
      <c r="H137" s="24">
        <v>0.09</v>
      </c>
      <c r="I137" s="24">
        <v>6.08</v>
      </c>
      <c r="J137" s="24">
        <v>0</v>
      </c>
      <c r="K137" s="24">
        <v>1.45</v>
      </c>
      <c r="L137" s="24">
        <v>29.5</v>
      </c>
      <c r="M137" s="24">
        <v>57.73</v>
      </c>
      <c r="N137" s="24">
        <v>23.8</v>
      </c>
      <c r="O137" s="24">
        <v>1</v>
      </c>
    </row>
    <row r="138" spans="1:15" ht="25.5" x14ac:dyDescent="0.25">
      <c r="A138" s="6" t="s">
        <v>143</v>
      </c>
      <c r="B138" s="175" t="s">
        <v>50</v>
      </c>
      <c r="C138" s="16">
        <v>90</v>
      </c>
      <c r="D138" s="176">
        <v>9.68</v>
      </c>
      <c r="E138" s="176">
        <v>10.53</v>
      </c>
      <c r="F138" s="176">
        <v>11.4</v>
      </c>
      <c r="G138" s="176">
        <v>179.55</v>
      </c>
      <c r="H138" s="24">
        <v>0.15</v>
      </c>
      <c r="I138" s="24">
        <v>1.03</v>
      </c>
      <c r="J138" s="24">
        <v>0.03</v>
      </c>
      <c r="K138" s="24">
        <v>1.77</v>
      </c>
      <c r="L138" s="24">
        <v>31.6</v>
      </c>
      <c r="M138" s="24">
        <v>65.900000000000006</v>
      </c>
      <c r="N138" s="24">
        <v>15.46</v>
      </c>
      <c r="O138" s="24">
        <v>0.97</v>
      </c>
    </row>
    <row r="139" spans="1:15" ht="43.9" customHeight="1" x14ac:dyDescent="0.25">
      <c r="A139" s="177" t="s">
        <v>80</v>
      </c>
      <c r="B139" s="178" t="s">
        <v>112</v>
      </c>
      <c r="C139" s="169">
        <v>150</v>
      </c>
      <c r="D139" s="170">
        <v>3.25</v>
      </c>
      <c r="E139" s="170">
        <v>4.3259999999999996</v>
      </c>
      <c r="F139" s="170">
        <v>30.48</v>
      </c>
      <c r="G139" s="170">
        <v>174.36</v>
      </c>
      <c r="H139" s="171">
        <v>4.2000000000000003E-2</v>
      </c>
      <c r="I139" s="171">
        <v>5.25</v>
      </c>
      <c r="J139" s="171">
        <v>0</v>
      </c>
      <c r="K139" s="171">
        <v>0.21</v>
      </c>
      <c r="L139" s="171">
        <v>5.2960000000000003</v>
      </c>
      <c r="M139" s="171">
        <v>56.56</v>
      </c>
      <c r="N139" s="171">
        <v>20.872</v>
      </c>
      <c r="O139" s="171">
        <v>0.69399999999999995</v>
      </c>
    </row>
    <row r="140" spans="1:15" x14ac:dyDescent="0.25">
      <c r="A140" s="162" t="s">
        <v>137</v>
      </c>
      <c r="B140" s="29" t="s">
        <v>119</v>
      </c>
      <c r="C140" s="26">
        <v>200</v>
      </c>
      <c r="D140" s="27">
        <v>0.16</v>
      </c>
      <c r="E140" s="27">
        <v>0.16</v>
      </c>
      <c r="F140" s="27">
        <v>27.88</v>
      </c>
      <c r="G140" s="27">
        <v>114.6</v>
      </c>
      <c r="H140" s="28">
        <v>1.2E-2</v>
      </c>
      <c r="I140" s="28">
        <v>0.9</v>
      </c>
      <c r="J140" s="28">
        <v>0</v>
      </c>
      <c r="K140" s="28">
        <v>0.16</v>
      </c>
      <c r="L140" s="28">
        <v>14.18</v>
      </c>
      <c r="M140" s="28">
        <v>4.4000000000000004</v>
      </c>
      <c r="N140" s="28">
        <v>5.14</v>
      </c>
      <c r="O140" s="28">
        <v>0.95</v>
      </c>
    </row>
    <row r="141" spans="1:15" x14ac:dyDescent="0.25">
      <c r="A141" s="161"/>
      <c r="B141" s="42" t="s">
        <v>46</v>
      </c>
      <c r="C141" s="32">
        <v>40</v>
      </c>
      <c r="D141" s="109">
        <v>4.8</v>
      </c>
      <c r="E141" s="109">
        <v>0.52</v>
      </c>
      <c r="F141" s="109">
        <v>22.2</v>
      </c>
      <c r="G141" s="109">
        <v>103</v>
      </c>
      <c r="H141" s="45">
        <v>6.3E-2</v>
      </c>
      <c r="I141" s="45">
        <v>0</v>
      </c>
      <c r="J141" s="45">
        <v>0</v>
      </c>
      <c r="K141" s="45">
        <v>0</v>
      </c>
      <c r="L141" s="45">
        <v>10.92</v>
      </c>
      <c r="M141" s="45">
        <v>34.86</v>
      </c>
      <c r="N141" s="45">
        <v>14.7</v>
      </c>
      <c r="O141" s="45">
        <v>0.67</v>
      </c>
    </row>
    <row r="142" spans="1:15" x14ac:dyDescent="0.25">
      <c r="A142" s="43"/>
      <c r="B142" s="138" t="s">
        <v>74</v>
      </c>
      <c r="C142" s="47">
        <f t="shared" ref="C142:O142" si="21">SUM(C137:C141)</f>
        <v>730</v>
      </c>
      <c r="D142" s="33">
        <f t="shared" si="21"/>
        <v>20.46</v>
      </c>
      <c r="E142" s="33">
        <f t="shared" si="21"/>
        <v>18.315999999999999</v>
      </c>
      <c r="F142" s="33">
        <f t="shared" si="21"/>
        <v>107.65</v>
      </c>
      <c r="G142" s="33">
        <f t="shared" si="21"/>
        <v>680.51</v>
      </c>
      <c r="H142" s="34">
        <f t="shared" si="21"/>
        <v>0.35699999999999998</v>
      </c>
      <c r="I142" s="34">
        <f t="shared" si="21"/>
        <v>13.26</v>
      </c>
      <c r="J142" s="34">
        <f t="shared" si="21"/>
        <v>0.03</v>
      </c>
      <c r="K142" s="34">
        <f t="shared" si="21"/>
        <v>3.59</v>
      </c>
      <c r="L142" s="34">
        <f t="shared" si="21"/>
        <v>91.495999999999995</v>
      </c>
      <c r="M142" s="34">
        <f t="shared" si="21"/>
        <v>219.45</v>
      </c>
      <c r="N142" s="34">
        <f t="shared" si="21"/>
        <v>79.972000000000008</v>
      </c>
      <c r="O142" s="34">
        <f t="shared" si="21"/>
        <v>4.2839999999999998</v>
      </c>
    </row>
    <row r="143" spans="1:15" x14ac:dyDescent="0.25">
      <c r="A143" s="247" t="s">
        <v>85</v>
      </c>
      <c r="B143" s="248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9"/>
    </row>
    <row r="144" spans="1:15" x14ac:dyDescent="0.25">
      <c r="A144" s="131" t="s">
        <v>120</v>
      </c>
      <c r="B144" s="132" t="s">
        <v>121</v>
      </c>
      <c r="C144" s="47">
        <v>50</v>
      </c>
      <c r="D144" s="33">
        <v>5.85</v>
      </c>
      <c r="E144" s="33">
        <v>4.59</v>
      </c>
      <c r="F144" s="33">
        <v>35.85</v>
      </c>
      <c r="G144" s="33">
        <v>208.5</v>
      </c>
      <c r="H144" s="34">
        <v>0.105</v>
      </c>
      <c r="I144" s="34">
        <v>0</v>
      </c>
      <c r="J144" s="34">
        <v>5.0000000000000001E-3</v>
      </c>
      <c r="K144" s="34">
        <v>2.1150000000000002</v>
      </c>
      <c r="L144" s="34">
        <v>16.95</v>
      </c>
      <c r="M144" s="34">
        <v>58.8</v>
      </c>
      <c r="N144" s="34">
        <v>22.8</v>
      </c>
      <c r="O144" s="34">
        <v>1.095</v>
      </c>
    </row>
    <row r="145" spans="1:15" x14ac:dyDescent="0.25">
      <c r="A145" s="131">
        <v>386</v>
      </c>
      <c r="B145" s="43" t="s">
        <v>88</v>
      </c>
      <c r="C145" s="131">
        <v>200</v>
      </c>
      <c r="D145" s="133">
        <v>5.8</v>
      </c>
      <c r="E145" s="133">
        <v>5</v>
      </c>
      <c r="F145" s="133">
        <v>8.4</v>
      </c>
      <c r="G145" s="133">
        <v>102</v>
      </c>
      <c r="H145" s="134">
        <v>0.04</v>
      </c>
      <c r="I145" s="134">
        <v>0.6</v>
      </c>
      <c r="J145" s="134">
        <v>0.04</v>
      </c>
      <c r="K145" s="134">
        <v>0</v>
      </c>
      <c r="L145" s="134">
        <v>248</v>
      </c>
      <c r="M145" s="134">
        <v>184</v>
      </c>
      <c r="N145" s="134">
        <v>28</v>
      </c>
      <c r="O145" s="134">
        <v>0.2</v>
      </c>
    </row>
    <row r="146" spans="1:15" x14ac:dyDescent="0.25">
      <c r="A146" s="149"/>
      <c r="B146" s="137" t="s">
        <v>86</v>
      </c>
      <c r="C146" s="144">
        <f t="shared" ref="C146:O146" si="22">SUM(C144:C145)</f>
        <v>250</v>
      </c>
      <c r="D146" s="151">
        <f t="shared" si="22"/>
        <v>11.649999999999999</v>
      </c>
      <c r="E146" s="151">
        <f t="shared" si="22"/>
        <v>9.59</v>
      </c>
      <c r="F146" s="151">
        <f t="shared" si="22"/>
        <v>44.25</v>
      </c>
      <c r="G146" s="151">
        <f t="shared" si="22"/>
        <v>310.5</v>
      </c>
      <c r="H146" s="151">
        <f t="shared" si="22"/>
        <v>0.14499999999999999</v>
      </c>
      <c r="I146" s="151">
        <f t="shared" si="22"/>
        <v>0.6</v>
      </c>
      <c r="J146" s="151">
        <f t="shared" si="22"/>
        <v>4.4999999999999998E-2</v>
      </c>
      <c r="K146" s="151">
        <f t="shared" si="22"/>
        <v>2.1150000000000002</v>
      </c>
      <c r="L146" s="151">
        <f t="shared" si="22"/>
        <v>264.95</v>
      </c>
      <c r="M146" s="151">
        <f t="shared" si="22"/>
        <v>242.8</v>
      </c>
      <c r="N146" s="151">
        <f t="shared" si="22"/>
        <v>50.8</v>
      </c>
      <c r="O146" s="151">
        <f t="shared" si="22"/>
        <v>1.2949999999999999</v>
      </c>
    </row>
    <row r="147" spans="1:15" x14ac:dyDescent="0.25">
      <c r="A147" s="43"/>
      <c r="B147" s="228" t="s">
        <v>75</v>
      </c>
      <c r="C147" s="143">
        <f t="shared" ref="C147:O147" si="23">C146+C142</f>
        <v>980</v>
      </c>
      <c r="D147" s="133">
        <f t="shared" si="23"/>
        <v>32.11</v>
      </c>
      <c r="E147" s="133">
        <f t="shared" si="23"/>
        <v>27.905999999999999</v>
      </c>
      <c r="F147" s="133">
        <f t="shared" si="23"/>
        <v>151.9</v>
      </c>
      <c r="G147" s="133">
        <f t="shared" si="23"/>
        <v>991.01</v>
      </c>
      <c r="H147" s="134">
        <f t="shared" si="23"/>
        <v>0.502</v>
      </c>
      <c r="I147" s="134">
        <f t="shared" si="23"/>
        <v>13.86</v>
      </c>
      <c r="J147" s="134">
        <f t="shared" si="23"/>
        <v>7.4999999999999997E-2</v>
      </c>
      <c r="K147" s="134">
        <f t="shared" si="23"/>
        <v>5.7050000000000001</v>
      </c>
      <c r="L147" s="134">
        <f t="shared" si="23"/>
        <v>356.44599999999997</v>
      </c>
      <c r="M147" s="134">
        <f t="shared" si="23"/>
        <v>462.25</v>
      </c>
      <c r="N147" s="134">
        <f t="shared" si="23"/>
        <v>130.77199999999999</v>
      </c>
      <c r="O147" s="134">
        <f t="shared" si="23"/>
        <v>5.5789999999999997</v>
      </c>
    </row>
    <row r="148" spans="1:15" x14ac:dyDescent="0.25">
      <c r="A148" s="259" t="s">
        <v>34</v>
      </c>
      <c r="B148" s="259"/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</row>
    <row r="149" spans="1:15" x14ac:dyDescent="0.25">
      <c r="A149" s="156"/>
      <c r="B149" s="156"/>
      <c r="C149" s="156"/>
      <c r="D149" s="156"/>
      <c r="E149" s="260" t="s">
        <v>42</v>
      </c>
      <c r="F149" s="260"/>
      <c r="G149" s="260"/>
      <c r="H149" s="260"/>
      <c r="I149" s="260"/>
      <c r="J149" s="156"/>
      <c r="K149" s="156"/>
      <c r="L149" s="156"/>
      <c r="M149" s="156"/>
      <c r="N149" s="156"/>
      <c r="O149" s="156"/>
    </row>
    <row r="150" spans="1:15" x14ac:dyDescent="0.25">
      <c r="A150" s="251" t="s">
        <v>26</v>
      </c>
      <c r="B150" s="243" t="s">
        <v>24</v>
      </c>
      <c r="C150" s="242" t="s">
        <v>9</v>
      </c>
      <c r="D150" s="242" t="s">
        <v>10</v>
      </c>
      <c r="E150" s="242" t="s">
        <v>11</v>
      </c>
      <c r="F150" s="242" t="s">
        <v>12</v>
      </c>
      <c r="G150" s="242" t="s">
        <v>13</v>
      </c>
      <c r="H150" s="242" t="s">
        <v>14</v>
      </c>
      <c r="I150" s="242"/>
      <c r="J150" s="242"/>
      <c r="K150" s="242"/>
      <c r="L150" s="242" t="s">
        <v>15</v>
      </c>
      <c r="M150" s="242"/>
      <c r="N150" s="242"/>
      <c r="O150" s="242"/>
    </row>
    <row r="151" spans="1:15" x14ac:dyDescent="0.25">
      <c r="A151" s="252"/>
      <c r="B151" s="243"/>
      <c r="C151" s="242"/>
      <c r="D151" s="242"/>
      <c r="E151" s="242"/>
      <c r="F151" s="242"/>
      <c r="G151" s="242"/>
      <c r="H151" s="228" t="s">
        <v>16</v>
      </c>
      <c r="I151" s="228" t="s">
        <v>17</v>
      </c>
      <c r="J151" s="228" t="s">
        <v>18</v>
      </c>
      <c r="K151" s="228" t="s">
        <v>19</v>
      </c>
      <c r="L151" s="228" t="s">
        <v>20</v>
      </c>
      <c r="M151" s="228" t="s">
        <v>21</v>
      </c>
      <c r="N151" s="228" t="s">
        <v>22</v>
      </c>
      <c r="O151" s="228" t="s">
        <v>23</v>
      </c>
    </row>
    <row r="152" spans="1:15" x14ac:dyDescent="0.25">
      <c r="A152" s="35">
        <v>102</v>
      </c>
      <c r="B152" s="31" t="s">
        <v>56</v>
      </c>
      <c r="C152" s="36">
        <v>250</v>
      </c>
      <c r="D152" s="37">
        <v>5.49</v>
      </c>
      <c r="E152" s="37">
        <v>5.27</v>
      </c>
      <c r="F152" s="37">
        <v>16.54</v>
      </c>
      <c r="G152" s="37">
        <v>148.25</v>
      </c>
      <c r="H152" s="34">
        <v>0.22800000000000001</v>
      </c>
      <c r="I152" s="34">
        <v>5.8250000000000002</v>
      </c>
      <c r="J152" s="34">
        <v>0</v>
      </c>
      <c r="K152" s="34">
        <v>2.4249999999999998</v>
      </c>
      <c r="L152" s="34">
        <v>5.8250000000000002</v>
      </c>
      <c r="M152" s="34">
        <v>88.1</v>
      </c>
      <c r="N152" s="34">
        <v>35.575000000000003</v>
      </c>
      <c r="O152" s="34">
        <v>2.0499999999999998</v>
      </c>
    </row>
    <row r="153" spans="1:15" ht="38.25" x14ac:dyDescent="0.25">
      <c r="A153" s="35" t="s">
        <v>94</v>
      </c>
      <c r="B153" s="38" t="s">
        <v>114</v>
      </c>
      <c r="C153" s="39">
        <v>210</v>
      </c>
      <c r="D153" s="40">
        <v>12.54</v>
      </c>
      <c r="E153" s="40">
        <v>29.53</v>
      </c>
      <c r="F153" s="40">
        <v>17.059999999999999</v>
      </c>
      <c r="G153" s="40">
        <v>386.6</v>
      </c>
      <c r="H153" s="41">
        <v>0.38200000000000001</v>
      </c>
      <c r="I153" s="41">
        <v>7.81</v>
      </c>
      <c r="J153" s="41">
        <v>0</v>
      </c>
      <c r="K153" s="41">
        <v>3.12</v>
      </c>
      <c r="L153" s="41">
        <v>35.590000000000003</v>
      </c>
      <c r="M153" s="41">
        <v>187.42</v>
      </c>
      <c r="N153" s="41">
        <v>47.03</v>
      </c>
      <c r="O153" s="41">
        <v>3.2</v>
      </c>
    </row>
    <row r="154" spans="1:15" x14ac:dyDescent="0.25">
      <c r="A154" s="161" t="s">
        <v>136</v>
      </c>
      <c r="B154" s="42" t="s">
        <v>61</v>
      </c>
      <c r="C154" s="32">
        <v>200</v>
      </c>
      <c r="D154" s="33">
        <v>0.68</v>
      </c>
      <c r="E154" s="33">
        <v>0.28000000000000003</v>
      </c>
      <c r="F154" s="33">
        <v>20.76</v>
      </c>
      <c r="G154" s="33">
        <v>88.2</v>
      </c>
      <c r="H154" s="34">
        <v>1.2E-2</v>
      </c>
      <c r="I154" s="34">
        <v>100</v>
      </c>
      <c r="J154" s="34">
        <v>0</v>
      </c>
      <c r="K154" s="34">
        <v>0.76</v>
      </c>
      <c r="L154" s="34">
        <v>21.34</v>
      </c>
      <c r="M154" s="34">
        <v>3.44</v>
      </c>
      <c r="N154" s="34">
        <v>3.44</v>
      </c>
      <c r="O154" s="34">
        <v>0.63400000000000001</v>
      </c>
    </row>
    <row r="155" spans="1:15" x14ac:dyDescent="0.25">
      <c r="A155" s="161"/>
      <c r="B155" s="42" t="s">
        <v>46</v>
      </c>
      <c r="C155" s="32">
        <v>40</v>
      </c>
      <c r="D155" s="109">
        <v>4.8</v>
      </c>
      <c r="E155" s="109">
        <v>0.52</v>
      </c>
      <c r="F155" s="109">
        <v>22.2</v>
      </c>
      <c r="G155" s="109">
        <v>103</v>
      </c>
      <c r="H155" s="45">
        <v>6.3E-2</v>
      </c>
      <c r="I155" s="45">
        <v>0</v>
      </c>
      <c r="J155" s="45">
        <v>0</v>
      </c>
      <c r="K155" s="45">
        <v>0</v>
      </c>
      <c r="L155" s="45">
        <v>10.92</v>
      </c>
      <c r="M155" s="45">
        <v>34.86</v>
      </c>
      <c r="N155" s="45">
        <v>14.7</v>
      </c>
      <c r="O155" s="45">
        <v>0.67</v>
      </c>
    </row>
    <row r="156" spans="1:15" x14ac:dyDescent="0.25">
      <c r="A156" s="43"/>
      <c r="B156" s="138" t="s">
        <v>74</v>
      </c>
      <c r="C156" s="47">
        <f t="shared" ref="C156:O156" si="24">SUM(C152:C155)</f>
        <v>700</v>
      </c>
      <c r="D156" s="33">
        <f t="shared" si="24"/>
        <v>23.51</v>
      </c>
      <c r="E156" s="33">
        <f t="shared" si="24"/>
        <v>35.6</v>
      </c>
      <c r="F156" s="33">
        <f t="shared" si="24"/>
        <v>76.56</v>
      </c>
      <c r="G156" s="33">
        <f t="shared" si="24"/>
        <v>726.05000000000007</v>
      </c>
      <c r="H156" s="34">
        <f t="shared" si="24"/>
        <v>0.68500000000000005</v>
      </c>
      <c r="I156" s="34">
        <f t="shared" si="24"/>
        <v>113.63500000000001</v>
      </c>
      <c r="J156" s="34">
        <f t="shared" si="24"/>
        <v>0</v>
      </c>
      <c r="K156" s="34">
        <f t="shared" si="24"/>
        <v>6.3049999999999997</v>
      </c>
      <c r="L156" s="34">
        <f t="shared" si="24"/>
        <v>73.675000000000011</v>
      </c>
      <c r="M156" s="34">
        <f t="shared" si="24"/>
        <v>313.82</v>
      </c>
      <c r="N156" s="34">
        <f t="shared" si="24"/>
        <v>100.745</v>
      </c>
      <c r="O156" s="34">
        <f t="shared" si="24"/>
        <v>6.5540000000000003</v>
      </c>
    </row>
    <row r="157" spans="1:15" x14ac:dyDescent="0.25">
      <c r="A157" s="247" t="s">
        <v>85</v>
      </c>
      <c r="B157" s="248"/>
      <c r="C157" s="248"/>
      <c r="D157" s="248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9"/>
    </row>
    <row r="158" spans="1:15" ht="29.45" customHeight="1" x14ac:dyDescent="0.25">
      <c r="A158" s="157" t="s">
        <v>118</v>
      </c>
      <c r="B158" s="138" t="s">
        <v>100</v>
      </c>
      <c r="C158" s="136">
        <v>83</v>
      </c>
      <c r="D158" s="154">
        <v>6.25</v>
      </c>
      <c r="E158" s="154">
        <v>6.05</v>
      </c>
      <c r="F158" s="154">
        <v>2.75</v>
      </c>
      <c r="G158" s="154">
        <v>90.1</v>
      </c>
      <c r="H158" s="155">
        <v>0.115</v>
      </c>
      <c r="I158" s="155">
        <v>0.67800000000000005</v>
      </c>
      <c r="J158" s="155">
        <v>0.106</v>
      </c>
      <c r="K158" s="155">
        <v>0.23499999999999999</v>
      </c>
      <c r="L158" s="155">
        <v>49.76</v>
      </c>
      <c r="M158" s="155">
        <v>96.525000000000006</v>
      </c>
      <c r="N158" s="155">
        <v>9.6150000000000002</v>
      </c>
      <c r="O158" s="155">
        <v>1.1080000000000001</v>
      </c>
    </row>
    <row r="159" spans="1:15" x14ac:dyDescent="0.25">
      <c r="A159" s="161" t="s">
        <v>69</v>
      </c>
      <c r="B159" s="42" t="s">
        <v>70</v>
      </c>
      <c r="C159" s="32">
        <v>222</v>
      </c>
      <c r="D159" s="33">
        <v>0.13</v>
      </c>
      <c r="E159" s="33">
        <v>0.02</v>
      </c>
      <c r="F159" s="33">
        <v>15.2</v>
      </c>
      <c r="G159" s="33">
        <v>62</v>
      </c>
      <c r="H159" s="34">
        <v>0</v>
      </c>
      <c r="I159" s="34">
        <v>2.83</v>
      </c>
      <c r="J159" s="34">
        <v>0</v>
      </c>
      <c r="K159" s="34">
        <v>0.01</v>
      </c>
      <c r="L159" s="34">
        <v>14.2</v>
      </c>
      <c r="M159" s="34">
        <v>4.4000000000000004</v>
      </c>
      <c r="N159" s="34">
        <v>2.4</v>
      </c>
      <c r="O159" s="34">
        <v>0.36</v>
      </c>
    </row>
    <row r="160" spans="1:15" x14ac:dyDescent="0.25">
      <c r="A160" s="131">
        <v>1</v>
      </c>
      <c r="B160" s="135" t="s">
        <v>96</v>
      </c>
      <c r="C160" s="131">
        <v>40</v>
      </c>
      <c r="D160" s="133">
        <v>2.36</v>
      </c>
      <c r="E160" s="133">
        <v>7.49</v>
      </c>
      <c r="F160" s="133">
        <v>14.89</v>
      </c>
      <c r="G160" s="133">
        <v>136</v>
      </c>
      <c r="H160" s="134">
        <v>3.4000000000000002E-2</v>
      </c>
      <c r="I160" s="134">
        <v>0</v>
      </c>
      <c r="J160" s="134">
        <v>0.04</v>
      </c>
      <c r="K160" s="134">
        <v>0.44</v>
      </c>
      <c r="L160" s="134">
        <v>8.4</v>
      </c>
      <c r="M160" s="134">
        <v>22.5</v>
      </c>
      <c r="N160" s="134">
        <v>4.2</v>
      </c>
      <c r="O160" s="134">
        <v>0.35</v>
      </c>
    </row>
    <row r="161" spans="1:15" x14ac:dyDescent="0.25">
      <c r="A161" s="149"/>
      <c r="B161" s="137" t="s">
        <v>86</v>
      </c>
      <c r="C161" s="144">
        <f t="shared" ref="C161:O161" si="25">SUM(C158:C160)</f>
        <v>345</v>
      </c>
      <c r="D161" s="151">
        <f t="shared" si="25"/>
        <v>8.74</v>
      </c>
      <c r="E161" s="151">
        <f t="shared" si="25"/>
        <v>13.559999999999999</v>
      </c>
      <c r="F161" s="151">
        <f t="shared" si="25"/>
        <v>32.840000000000003</v>
      </c>
      <c r="G161" s="151">
        <f t="shared" si="25"/>
        <v>288.10000000000002</v>
      </c>
      <c r="H161" s="152">
        <f t="shared" si="25"/>
        <v>0.14900000000000002</v>
      </c>
      <c r="I161" s="152">
        <f t="shared" si="25"/>
        <v>3.508</v>
      </c>
      <c r="J161" s="152">
        <f t="shared" si="25"/>
        <v>0.14599999999999999</v>
      </c>
      <c r="K161" s="152">
        <f t="shared" si="25"/>
        <v>0.68500000000000005</v>
      </c>
      <c r="L161" s="152">
        <f t="shared" si="25"/>
        <v>72.36</v>
      </c>
      <c r="M161" s="152">
        <f t="shared" si="25"/>
        <v>123.42500000000001</v>
      </c>
      <c r="N161" s="152">
        <f t="shared" si="25"/>
        <v>16.215</v>
      </c>
      <c r="O161" s="152">
        <f t="shared" si="25"/>
        <v>1.8180000000000001</v>
      </c>
    </row>
    <row r="162" spans="1:15" x14ac:dyDescent="0.25">
      <c r="A162" s="43"/>
      <c r="B162" s="228" t="s">
        <v>75</v>
      </c>
      <c r="C162" s="143">
        <f t="shared" ref="C162:O162" si="26">C161+C156</f>
        <v>1045</v>
      </c>
      <c r="D162" s="133">
        <f t="shared" si="26"/>
        <v>32.25</v>
      </c>
      <c r="E162" s="133">
        <f t="shared" si="26"/>
        <v>49.16</v>
      </c>
      <c r="F162" s="133">
        <f t="shared" si="26"/>
        <v>109.4</v>
      </c>
      <c r="G162" s="133">
        <f t="shared" si="26"/>
        <v>1014.1500000000001</v>
      </c>
      <c r="H162" s="133">
        <f t="shared" si="26"/>
        <v>0.83400000000000007</v>
      </c>
      <c r="I162" s="133">
        <f t="shared" si="26"/>
        <v>117.143</v>
      </c>
      <c r="J162" s="133">
        <f t="shared" si="26"/>
        <v>0.14599999999999999</v>
      </c>
      <c r="K162" s="133">
        <f t="shared" si="26"/>
        <v>6.99</v>
      </c>
      <c r="L162" s="133">
        <f t="shared" si="26"/>
        <v>146.03500000000003</v>
      </c>
      <c r="M162" s="133">
        <f t="shared" si="26"/>
        <v>437.245</v>
      </c>
      <c r="N162" s="133">
        <f t="shared" si="26"/>
        <v>116.96000000000001</v>
      </c>
      <c r="O162" s="133">
        <f t="shared" si="26"/>
        <v>8.3719999999999999</v>
      </c>
    </row>
    <row r="163" spans="1:15" x14ac:dyDescent="0.25">
      <c r="A163" s="259" t="s">
        <v>35</v>
      </c>
      <c r="B163" s="259"/>
      <c r="C163" s="259"/>
      <c r="D163" s="259"/>
      <c r="E163" s="259"/>
      <c r="F163" s="259"/>
      <c r="G163" s="259"/>
      <c r="H163" s="259"/>
      <c r="I163" s="259"/>
      <c r="J163" s="259"/>
      <c r="K163" s="259"/>
      <c r="L163" s="259"/>
      <c r="M163" s="259"/>
      <c r="N163" s="259"/>
      <c r="O163" s="259"/>
    </row>
    <row r="164" spans="1:15" x14ac:dyDescent="0.25">
      <c r="A164" s="241" t="s">
        <v>42</v>
      </c>
      <c r="B164" s="241"/>
      <c r="C164" s="241"/>
      <c r="D164" s="241"/>
      <c r="E164" s="241"/>
      <c r="F164" s="241"/>
      <c r="G164" s="241"/>
      <c r="H164" s="241"/>
      <c r="I164" s="241"/>
      <c r="J164" s="241"/>
      <c r="K164" s="241"/>
      <c r="L164" s="241"/>
      <c r="M164" s="241"/>
      <c r="N164" s="241"/>
      <c r="O164" s="241"/>
    </row>
    <row r="165" spans="1:15" x14ac:dyDescent="0.25">
      <c r="A165" s="251" t="s">
        <v>26</v>
      </c>
      <c r="B165" s="243" t="s">
        <v>24</v>
      </c>
      <c r="C165" s="242" t="s">
        <v>9</v>
      </c>
      <c r="D165" s="242" t="s">
        <v>10</v>
      </c>
      <c r="E165" s="242" t="s">
        <v>11</v>
      </c>
      <c r="F165" s="242" t="s">
        <v>12</v>
      </c>
      <c r="G165" s="242" t="s">
        <v>13</v>
      </c>
      <c r="H165" s="242" t="s">
        <v>14</v>
      </c>
      <c r="I165" s="242"/>
      <c r="J165" s="242"/>
      <c r="K165" s="242"/>
      <c r="L165" s="242" t="s">
        <v>15</v>
      </c>
      <c r="M165" s="242"/>
      <c r="N165" s="242"/>
      <c r="O165" s="242"/>
    </row>
    <row r="166" spans="1:15" x14ac:dyDescent="0.25">
      <c r="A166" s="252"/>
      <c r="B166" s="243"/>
      <c r="C166" s="242"/>
      <c r="D166" s="242"/>
      <c r="E166" s="242"/>
      <c r="F166" s="242"/>
      <c r="G166" s="242"/>
      <c r="H166" s="164" t="s">
        <v>16</v>
      </c>
      <c r="I166" s="164" t="s">
        <v>17</v>
      </c>
      <c r="J166" s="164" t="s">
        <v>18</v>
      </c>
      <c r="K166" s="164" t="s">
        <v>19</v>
      </c>
      <c r="L166" s="164" t="s">
        <v>20</v>
      </c>
      <c r="M166" s="164" t="s">
        <v>21</v>
      </c>
      <c r="N166" s="164" t="s">
        <v>22</v>
      </c>
      <c r="O166" s="164" t="s">
        <v>23</v>
      </c>
    </row>
    <row r="167" spans="1:15" ht="25.5" x14ac:dyDescent="0.25">
      <c r="A167" s="6">
        <v>88</v>
      </c>
      <c r="B167" s="15" t="s">
        <v>97</v>
      </c>
      <c r="C167" s="172">
        <v>260</v>
      </c>
      <c r="D167" s="173">
        <v>2.0299999999999998</v>
      </c>
      <c r="E167" s="173">
        <v>6.45</v>
      </c>
      <c r="F167" s="173">
        <v>8.26</v>
      </c>
      <c r="G167" s="173">
        <v>105.95</v>
      </c>
      <c r="H167" s="24">
        <v>6.3E-2</v>
      </c>
      <c r="I167" s="24">
        <v>15.82</v>
      </c>
      <c r="J167" s="24">
        <v>0.01</v>
      </c>
      <c r="K167" s="24">
        <v>2.3530000000000002</v>
      </c>
      <c r="L167" s="24">
        <v>58.05</v>
      </c>
      <c r="M167" s="24">
        <v>55.1</v>
      </c>
      <c r="N167" s="24">
        <v>23.03</v>
      </c>
      <c r="O167" s="24">
        <v>0.85</v>
      </c>
    </row>
    <row r="168" spans="1:15" ht="25.5" x14ac:dyDescent="0.25">
      <c r="A168" s="6" t="s">
        <v>130</v>
      </c>
      <c r="B168" s="175" t="s">
        <v>131</v>
      </c>
      <c r="C168" s="16">
        <v>90</v>
      </c>
      <c r="D168" s="176">
        <v>11.18</v>
      </c>
      <c r="E168" s="176">
        <v>3.04</v>
      </c>
      <c r="F168" s="176">
        <v>3.16</v>
      </c>
      <c r="G168" s="176">
        <v>84.94</v>
      </c>
      <c r="H168" s="24">
        <v>4.4999999999999998E-2</v>
      </c>
      <c r="I168" s="24">
        <v>0.30399999999999999</v>
      </c>
      <c r="J168" s="24">
        <v>1.4999999999999999E-2</v>
      </c>
      <c r="K168" s="24">
        <v>4.4999999999999998E-2</v>
      </c>
      <c r="L168" s="24">
        <v>17.606000000000002</v>
      </c>
      <c r="M168" s="24">
        <v>90.281000000000006</v>
      </c>
      <c r="N168" s="24">
        <v>10.26</v>
      </c>
      <c r="O168" s="24">
        <v>0.81599999999999995</v>
      </c>
    </row>
    <row r="169" spans="1:15" ht="38.25" x14ac:dyDescent="0.25">
      <c r="A169" s="233" t="s">
        <v>109</v>
      </c>
      <c r="B169" s="104" t="s">
        <v>110</v>
      </c>
      <c r="C169" s="21">
        <v>150</v>
      </c>
      <c r="D169" s="13">
        <v>5.016</v>
      </c>
      <c r="E169" s="13">
        <v>3.69</v>
      </c>
      <c r="F169" s="13">
        <v>24.239000000000001</v>
      </c>
      <c r="G169" s="13">
        <v>150.435</v>
      </c>
      <c r="H169" s="25">
        <v>3.7999999999999999E-2</v>
      </c>
      <c r="I169" s="25">
        <v>0.57799999999999996</v>
      </c>
      <c r="J169" s="55">
        <v>1E-3</v>
      </c>
      <c r="K169" s="25">
        <v>0.77600000000000002</v>
      </c>
      <c r="L169" s="25">
        <v>14.988</v>
      </c>
      <c r="M169" s="25">
        <v>40.460999999999999</v>
      </c>
      <c r="N169" s="25">
        <v>20.271000000000001</v>
      </c>
      <c r="O169" s="25">
        <v>0.98599999999999999</v>
      </c>
    </row>
    <row r="170" spans="1:15" x14ac:dyDescent="0.25">
      <c r="A170" s="161" t="s">
        <v>133</v>
      </c>
      <c r="B170" s="42" t="s">
        <v>48</v>
      </c>
      <c r="C170" s="32">
        <v>200</v>
      </c>
      <c r="D170" s="33">
        <v>0.35</v>
      </c>
      <c r="E170" s="33">
        <v>0.08</v>
      </c>
      <c r="F170" s="33">
        <v>29.85</v>
      </c>
      <c r="G170" s="33">
        <v>122.2</v>
      </c>
      <c r="H170" s="34">
        <v>0.02</v>
      </c>
      <c r="I170" s="34">
        <v>0</v>
      </c>
      <c r="J170" s="34">
        <v>0</v>
      </c>
      <c r="K170" s="34">
        <v>0.08</v>
      </c>
      <c r="L170" s="34">
        <v>20.32</v>
      </c>
      <c r="M170" s="34">
        <v>19.36</v>
      </c>
      <c r="N170" s="34">
        <v>8.1199999999999992</v>
      </c>
      <c r="O170" s="34">
        <v>0.45</v>
      </c>
    </row>
    <row r="171" spans="1:15" x14ac:dyDescent="0.25">
      <c r="A171" s="161"/>
      <c r="B171" s="42" t="s">
        <v>46</v>
      </c>
      <c r="C171" s="32">
        <v>40</v>
      </c>
      <c r="D171" s="109">
        <v>4.8</v>
      </c>
      <c r="E171" s="109">
        <v>0.52</v>
      </c>
      <c r="F171" s="109">
        <v>22.2</v>
      </c>
      <c r="G171" s="109">
        <v>103</v>
      </c>
      <c r="H171" s="45">
        <v>6.3E-2</v>
      </c>
      <c r="I171" s="45">
        <v>0</v>
      </c>
      <c r="J171" s="45">
        <v>0</v>
      </c>
      <c r="K171" s="45">
        <v>0</v>
      </c>
      <c r="L171" s="45">
        <v>10.92</v>
      </c>
      <c r="M171" s="45">
        <v>34.86</v>
      </c>
      <c r="N171" s="45">
        <v>14.7</v>
      </c>
      <c r="O171" s="45">
        <v>0.67</v>
      </c>
    </row>
    <row r="172" spans="1:15" x14ac:dyDescent="0.25">
      <c r="A172" s="43"/>
      <c r="B172" s="138" t="s">
        <v>74</v>
      </c>
      <c r="C172" s="47">
        <f t="shared" ref="C172:O172" si="27">SUM(C167:C171)</f>
        <v>740</v>
      </c>
      <c r="D172" s="33">
        <f t="shared" si="27"/>
        <v>23.376000000000001</v>
      </c>
      <c r="E172" s="33">
        <f t="shared" si="27"/>
        <v>13.78</v>
      </c>
      <c r="F172" s="33">
        <f t="shared" si="27"/>
        <v>87.709000000000003</v>
      </c>
      <c r="G172" s="33">
        <f t="shared" si="27"/>
        <v>566.52499999999998</v>
      </c>
      <c r="H172" s="34">
        <f t="shared" si="27"/>
        <v>0.22899999999999998</v>
      </c>
      <c r="I172" s="34">
        <f t="shared" si="27"/>
        <v>16.701999999999998</v>
      </c>
      <c r="J172" s="34">
        <f t="shared" si="27"/>
        <v>2.6000000000000002E-2</v>
      </c>
      <c r="K172" s="34">
        <f t="shared" si="27"/>
        <v>3.2540000000000004</v>
      </c>
      <c r="L172" s="34">
        <f t="shared" si="27"/>
        <v>121.884</v>
      </c>
      <c r="M172" s="34">
        <f t="shared" si="27"/>
        <v>240.06200000000001</v>
      </c>
      <c r="N172" s="34">
        <f t="shared" si="27"/>
        <v>76.381</v>
      </c>
      <c r="O172" s="34">
        <f t="shared" si="27"/>
        <v>3.7720000000000002</v>
      </c>
    </row>
    <row r="173" spans="1:15" x14ac:dyDescent="0.25">
      <c r="A173" s="263" t="s">
        <v>85</v>
      </c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4"/>
    </row>
    <row r="174" spans="1:15" x14ac:dyDescent="0.25">
      <c r="A174" s="131" t="s">
        <v>120</v>
      </c>
      <c r="B174" s="132" t="s">
        <v>121</v>
      </c>
      <c r="C174" s="44">
        <v>75</v>
      </c>
      <c r="D174" s="44">
        <v>9.2200000000000006</v>
      </c>
      <c r="E174" s="44">
        <v>5.48</v>
      </c>
      <c r="F174" s="44">
        <v>29.18</v>
      </c>
      <c r="G174" s="109">
        <v>202</v>
      </c>
      <c r="H174" s="45">
        <v>0.08</v>
      </c>
      <c r="I174" s="45">
        <v>0.04</v>
      </c>
      <c r="J174" s="45">
        <v>3.4000000000000002E-2</v>
      </c>
      <c r="K174" s="45">
        <v>0.96</v>
      </c>
      <c r="L174" s="45">
        <v>50.8</v>
      </c>
      <c r="M174" s="45">
        <v>90.2</v>
      </c>
      <c r="N174" s="45">
        <v>21.6</v>
      </c>
      <c r="O174" s="45">
        <v>0.9</v>
      </c>
    </row>
    <row r="175" spans="1:15" ht="25.5" x14ac:dyDescent="0.25">
      <c r="A175" s="161" t="s">
        <v>142</v>
      </c>
      <c r="B175" s="46" t="s">
        <v>82</v>
      </c>
      <c r="C175" s="158">
        <v>215</v>
      </c>
      <c r="D175" s="33">
        <v>7.0000000000000007E-2</v>
      </c>
      <c r="E175" s="33">
        <v>0.02</v>
      </c>
      <c r="F175" s="33">
        <v>15</v>
      </c>
      <c r="G175" s="33">
        <v>60</v>
      </c>
      <c r="H175" s="34">
        <v>0</v>
      </c>
      <c r="I175" s="34">
        <v>0.03</v>
      </c>
      <c r="J175" s="34">
        <v>0</v>
      </c>
      <c r="K175" s="34">
        <v>0</v>
      </c>
      <c r="L175" s="34">
        <v>11.1</v>
      </c>
      <c r="M175" s="34">
        <v>2.8</v>
      </c>
      <c r="N175" s="34">
        <v>1.4</v>
      </c>
      <c r="O175" s="34">
        <v>0.28000000000000003</v>
      </c>
    </row>
    <row r="176" spans="1:15" x14ac:dyDescent="0.25">
      <c r="A176" s="149"/>
      <c r="B176" s="137" t="s">
        <v>86</v>
      </c>
      <c r="C176" s="144">
        <f t="shared" ref="C176:O176" si="28">SUM(C174:C175)</f>
        <v>290</v>
      </c>
      <c r="D176" s="151">
        <f t="shared" si="28"/>
        <v>9.2900000000000009</v>
      </c>
      <c r="E176" s="151">
        <f t="shared" si="28"/>
        <v>5.5</v>
      </c>
      <c r="F176" s="151">
        <f t="shared" si="28"/>
        <v>44.18</v>
      </c>
      <c r="G176" s="151">
        <f t="shared" si="28"/>
        <v>262</v>
      </c>
      <c r="H176" s="152">
        <f t="shared" si="28"/>
        <v>0.08</v>
      </c>
      <c r="I176" s="152">
        <f t="shared" si="28"/>
        <v>7.0000000000000007E-2</v>
      </c>
      <c r="J176" s="152">
        <f t="shared" si="28"/>
        <v>3.4000000000000002E-2</v>
      </c>
      <c r="K176" s="152">
        <f t="shared" si="28"/>
        <v>0.96</v>
      </c>
      <c r="L176" s="152">
        <f t="shared" si="28"/>
        <v>61.9</v>
      </c>
      <c r="M176" s="152">
        <f t="shared" si="28"/>
        <v>93</v>
      </c>
      <c r="N176" s="152">
        <f t="shared" si="28"/>
        <v>23</v>
      </c>
      <c r="O176" s="152">
        <f t="shared" si="28"/>
        <v>1.1800000000000002</v>
      </c>
    </row>
    <row r="177" spans="1:20" x14ac:dyDescent="0.25">
      <c r="A177" s="43"/>
      <c r="B177" s="228" t="s">
        <v>75</v>
      </c>
      <c r="C177" s="143">
        <f t="shared" ref="C177:O177" si="29">C176+C172</f>
        <v>1030</v>
      </c>
      <c r="D177" s="133">
        <f t="shared" si="29"/>
        <v>32.666000000000004</v>
      </c>
      <c r="E177" s="133">
        <f t="shared" si="29"/>
        <v>19.28</v>
      </c>
      <c r="F177" s="133">
        <f t="shared" si="29"/>
        <v>131.88900000000001</v>
      </c>
      <c r="G177" s="133">
        <f t="shared" si="29"/>
        <v>828.52499999999998</v>
      </c>
      <c r="H177" s="134">
        <f t="shared" si="29"/>
        <v>0.309</v>
      </c>
      <c r="I177" s="134">
        <f t="shared" si="29"/>
        <v>16.771999999999998</v>
      </c>
      <c r="J177" s="134">
        <f t="shared" si="29"/>
        <v>6.0000000000000005E-2</v>
      </c>
      <c r="K177" s="134">
        <f t="shared" si="29"/>
        <v>4.2140000000000004</v>
      </c>
      <c r="L177" s="134">
        <f t="shared" si="29"/>
        <v>183.78399999999999</v>
      </c>
      <c r="M177" s="134">
        <f t="shared" si="29"/>
        <v>333.06200000000001</v>
      </c>
      <c r="N177" s="134">
        <f t="shared" si="29"/>
        <v>99.381</v>
      </c>
      <c r="O177" s="134">
        <f t="shared" si="29"/>
        <v>4.952</v>
      </c>
    </row>
    <row r="178" spans="1:20" x14ac:dyDescent="0.25">
      <c r="A178" s="156"/>
      <c r="B178" s="156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</row>
    <row r="179" spans="1:20" ht="15" customHeight="1" x14ac:dyDescent="0.25">
      <c r="A179" s="261" t="s">
        <v>36</v>
      </c>
      <c r="B179" s="261"/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</row>
    <row r="180" spans="1:20" ht="15" customHeight="1" x14ac:dyDescent="0.25">
      <c r="A180" s="261" t="s">
        <v>37</v>
      </c>
      <c r="B180" s="261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</row>
    <row r="181" spans="1:20" ht="15" customHeight="1" x14ac:dyDescent="0.25">
      <c r="A181" s="261" t="s">
        <v>38</v>
      </c>
      <c r="B181" s="261"/>
      <c r="C181" s="261"/>
      <c r="D181" s="261"/>
      <c r="E181" s="261"/>
      <c r="F181" s="261"/>
      <c r="G181" s="261"/>
      <c r="H181" s="261"/>
      <c r="I181" s="261"/>
      <c r="J181" s="261"/>
      <c r="K181" s="261"/>
      <c r="L181" s="261"/>
      <c r="M181" s="261"/>
      <c r="N181" s="261"/>
      <c r="O181" s="261"/>
      <c r="P181" s="261"/>
    </row>
    <row r="182" spans="1:20" ht="15" customHeight="1" x14ac:dyDescent="0.25">
      <c r="A182" s="262" t="s">
        <v>55</v>
      </c>
      <c r="B182" s="262"/>
      <c r="C182" s="262"/>
      <c r="D182" s="262"/>
      <c r="E182" s="262"/>
      <c r="F182" s="262"/>
      <c r="G182" s="262"/>
      <c r="H182" s="262"/>
      <c r="I182" s="262"/>
      <c r="J182" s="262"/>
      <c r="K182" s="262"/>
      <c r="L182" s="262"/>
      <c r="M182" s="262"/>
      <c r="N182" s="262"/>
      <c r="O182" s="262"/>
      <c r="P182" s="262"/>
      <c r="Q182" s="262"/>
      <c r="R182" s="262"/>
      <c r="S182" s="262"/>
      <c r="T182" s="262"/>
    </row>
    <row r="183" spans="1:20" ht="30.75" customHeight="1" x14ac:dyDescent="0.25">
      <c r="A183" s="262" t="s">
        <v>65</v>
      </c>
      <c r="B183" s="262"/>
      <c r="C183" s="262"/>
      <c r="D183" s="262"/>
      <c r="E183" s="262"/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32"/>
      <c r="S183" s="232"/>
      <c r="T183" s="232"/>
    </row>
    <row r="184" spans="1:20" ht="15" customHeight="1" x14ac:dyDescent="0.25">
      <c r="A184" s="261" t="s">
        <v>62</v>
      </c>
      <c r="B184" s="261"/>
      <c r="C184" s="261"/>
      <c r="D184" s="261"/>
      <c r="E184" s="261"/>
      <c r="F184" s="261"/>
      <c r="G184" s="261"/>
      <c r="H184" s="261"/>
      <c r="I184" s="261"/>
      <c r="J184" s="261"/>
      <c r="K184" s="261"/>
      <c r="L184" s="261"/>
      <c r="M184" s="261"/>
      <c r="N184" s="261"/>
      <c r="O184" s="261"/>
      <c r="P184" s="261"/>
    </row>
    <row r="185" spans="1:20" ht="15" customHeight="1" x14ac:dyDescent="0.25">
      <c r="A185" s="261" t="s">
        <v>63</v>
      </c>
      <c r="B185" s="261"/>
      <c r="C185" s="261"/>
      <c r="D185" s="261"/>
      <c r="E185" s="261"/>
      <c r="F185" s="261"/>
      <c r="G185" s="261"/>
      <c r="H185" s="261"/>
      <c r="I185" s="261"/>
      <c r="J185" s="261"/>
      <c r="K185" s="261"/>
      <c r="L185" s="261"/>
      <c r="M185" s="261"/>
      <c r="N185" s="261"/>
      <c r="O185" s="261"/>
      <c r="P185" s="261"/>
    </row>
    <row r="186" spans="1:20" ht="15" customHeight="1" x14ac:dyDescent="0.25">
      <c r="A186" s="261" t="s">
        <v>39</v>
      </c>
      <c r="B186" s="261"/>
      <c r="C186" s="261"/>
      <c r="D186" s="261"/>
      <c r="E186" s="261"/>
      <c r="F186" s="261"/>
      <c r="G186" s="261"/>
      <c r="H186" s="261"/>
      <c r="I186" s="261"/>
      <c r="J186" s="261"/>
      <c r="K186" s="261"/>
      <c r="L186" s="261"/>
      <c r="M186" s="261"/>
      <c r="N186" s="261"/>
      <c r="O186" s="261"/>
      <c r="P186" s="261"/>
    </row>
    <row r="187" spans="1:20" ht="15" customHeight="1" x14ac:dyDescent="0.25">
      <c r="A187" s="261" t="s">
        <v>145</v>
      </c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  <c r="P187" s="261"/>
    </row>
    <row r="188" spans="1:20" ht="18" customHeight="1" x14ac:dyDescent="0.25">
      <c r="A188" s="262" t="s">
        <v>146</v>
      </c>
      <c r="B188" s="262"/>
      <c r="C188" s="262"/>
      <c r="D188" s="262"/>
      <c r="E188" s="262"/>
      <c r="F188" s="262"/>
      <c r="G188" s="262"/>
      <c r="H188" s="262"/>
      <c r="I188" s="262"/>
      <c r="J188" s="262"/>
      <c r="K188" s="262"/>
      <c r="L188" s="262"/>
      <c r="M188" s="262"/>
      <c r="N188" s="262"/>
      <c r="O188" s="262"/>
      <c r="P188" s="262"/>
    </row>
    <row r="189" spans="1:20" ht="16.5" customHeight="1" x14ac:dyDescent="0.25">
      <c r="A189" s="261" t="s">
        <v>40</v>
      </c>
      <c r="B189" s="261"/>
      <c r="C189" s="261"/>
      <c r="D189" s="261"/>
      <c r="E189" s="261"/>
      <c r="F189" s="261"/>
      <c r="G189" s="261"/>
      <c r="H189" s="261"/>
      <c r="I189" s="261"/>
      <c r="J189" s="261"/>
      <c r="K189" s="261"/>
      <c r="L189" s="261"/>
      <c r="M189" s="261"/>
      <c r="N189" s="261"/>
      <c r="O189" s="261"/>
      <c r="P189" s="261"/>
    </row>
    <row r="190" spans="1:20" ht="15" customHeight="1" x14ac:dyDescent="0.25">
      <c r="A190" s="261" t="s">
        <v>41</v>
      </c>
      <c r="B190" s="261"/>
      <c r="C190" s="261"/>
      <c r="D190" s="261"/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261"/>
    </row>
  </sheetData>
  <mergeCells count="137">
    <mergeCell ref="A190:P190"/>
    <mergeCell ref="A184:P184"/>
    <mergeCell ref="A185:P185"/>
    <mergeCell ref="A186:P186"/>
    <mergeCell ref="A187:P187"/>
    <mergeCell ref="A188:P188"/>
    <mergeCell ref="A189:P189"/>
    <mergeCell ref="A173:O173"/>
    <mergeCell ref="A179:P179"/>
    <mergeCell ref="A180:P180"/>
    <mergeCell ref="A181:P181"/>
    <mergeCell ref="A182:T182"/>
    <mergeCell ref="A183:Q183"/>
    <mergeCell ref="A164:O164"/>
    <mergeCell ref="A165:A166"/>
    <mergeCell ref="B165:B166"/>
    <mergeCell ref="C165:C166"/>
    <mergeCell ref="D165:D166"/>
    <mergeCell ref="E165:E166"/>
    <mergeCell ref="F165:F166"/>
    <mergeCell ref="G165:G166"/>
    <mergeCell ref="H165:K165"/>
    <mergeCell ref="L165:O165"/>
    <mergeCell ref="F150:F151"/>
    <mergeCell ref="G150:G151"/>
    <mergeCell ref="H150:K150"/>
    <mergeCell ref="L150:O150"/>
    <mergeCell ref="A157:O157"/>
    <mergeCell ref="A163:O163"/>
    <mergeCell ref="H135:K135"/>
    <mergeCell ref="L135:O135"/>
    <mergeCell ref="A143:O143"/>
    <mergeCell ref="A148:O148"/>
    <mergeCell ref="E149:I149"/>
    <mergeCell ref="A150:A151"/>
    <mergeCell ref="B150:B151"/>
    <mergeCell ref="C150:C151"/>
    <mergeCell ref="D150:D151"/>
    <mergeCell ref="E150:E151"/>
    <mergeCell ref="A128:O128"/>
    <mergeCell ref="A133:O133"/>
    <mergeCell ref="E134:I134"/>
    <mergeCell ref="A135:A136"/>
    <mergeCell ref="B135:B136"/>
    <mergeCell ref="C135:C136"/>
    <mergeCell ref="D135:D136"/>
    <mergeCell ref="E135:E136"/>
    <mergeCell ref="F135:F136"/>
    <mergeCell ref="G135:G136"/>
    <mergeCell ref="A119:O119"/>
    <mergeCell ref="A120:A121"/>
    <mergeCell ref="B120:B121"/>
    <mergeCell ref="C120:C121"/>
    <mergeCell ref="D120:D121"/>
    <mergeCell ref="E120:E121"/>
    <mergeCell ref="F120:F121"/>
    <mergeCell ref="G120:G121"/>
    <mergeCell ref="H120:K120"/>
    <mergeCell ref="L120:O120"/>
    <mergeCell ref="A112:O112"/>
    <mergeCell ref="A118:O118"/>
    <mergeCell ref="G87:G88"/>
    <mergeCell ref="H87:K87"/>
    <mergeCell ref="L87:O87"/>
    <mergeCell ref="A95:O95"/>
    <mergeCell ref="A103:O103"/>
    <mergeCell ref="A104:A105"/>
    <mergeCell ref="B104:B105"/>
    <mergeCell ref="C104:C105"/>
    <mergeCell ref="D104:D105"/>
    <mergeCell ref="E104:E105"/>
    <mergeCell ref="A79:O79"/>
    <mergeCell ref="A86:O86"/>
    <mergeCell ref="A87:A88"/>
    <mergeCell ref="B87:B88"/>
    <mergeCell ref="C87:C88"/>
    <mergeCell ref="D87:D88"/>
    <mergeCell ref="E87:E88"/>
    <mergeCell ref="F87:F88"/>
    <mergeCell ref="F104:F105"/>
    <mergeCell ref="G104:G105"/>
    <mergeCell ref="H104:K104"/>
    <mergeCell ref="L104:O104"/>
    <mergeCell ref="A62:O62"/>
    <mergeCell ref="A68:O68"/>
    <mergeCell ref="A69:O69"/>
    <mergeCell ref="A70:A71"/>
    <mergeCell ref="B70:B71"/>
    <mergeCell ref="C70:C71"/>
    <mergeCell ref="D70:D71"/>
    <mergeCell ref="E70:E71"/>
    <mergeCell ref="F70:F71"/>
    <mergeCell ref="G70:G71"/>
    <mergeCell ref="H70:K70"/>
    <mergeCell ref="L70:O70"/>
    <mergeCell ref="A53:O53"/>
    <mergeCell ref="A54:A55"/>
    <mergeCell ref="B54:B55"/>
    <mergeCell ref="C54:C55"/>
    <mergeCell ref="D54:D55"/>
    <mergeCell ref="E54:E55"/>
    <mergeCell ref="F54:F55"/>
    <mergeCell ref="G54:G55"/>
    <mergeCell ref="H54:K54"/>
    <mergeCell ref="L54:O54"/>
    <mergeCell ref="H39:K39"/>
    <mergeCell ref="L39:O39"/>
    <mergeCell ref="A47:O47"/>
    <mergeCell ref="A52:O52"/>
    <mergeCell ref="H24:K24"/>
    <mergeCell ref="L24:O24"/>
    <mergeCell ref="A32:O32"/>
    <mergeCell ref="A37:O37"/>
    <mergeCell ref="A38:O38"/>
    <mergeCell ref="A39:A40"/>
    <mergeCell ref="B39:B40"/>
    <mergeCell ref="C39:C40"/>
    <mergeCell ref="D39:D40"/>
    <mergeCell ref="E39:E40"/>
    <mergeCell ref="A24:A25"/>
    <mergeCell ref="B24:B25"/>
    <mergeCell ref="C24:C25"/>
    <mergeCell ref="D24:D25"/>
    <mergeCell ref="E24:E25"/>
    <mergeCell ref="F24:F25"/>
    <mergeCell ref="G24:G25"/>
    <mergeCell ref="F39:F40"/>
    <mergeCell ref="G39:G40"/>
    <mergeCell ref="K1:N1"/>
    <mergeCell ref="K2:N2"/>
    <mergeCell ref="A16:O16"/>
    <mergeCell ref="A17:O17"/>
    <mergeCell ref="A18:O18"/>
    <mergeCell ref="A20:O20"/>
    <mergeCell ref="A21:O21"/>
    <mergeCell ref="A22:O22"/>
    <mergeCell ref="A23:O23"/>
  </mergeCell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1"/>
  <sheetViews>
    <sheetView tabSelected="1" view="pageBreakPreview" topLeftCell="A167" zoomScale="60" zoomScaleNormal="100" workbookViewId="0">
      <selection activeCell="AA146" sqref="AA146"/>
    </sheetView>
  </sheetViews>
  <sheetFormatPr defaultRowHeight="15" x14ac:dyDescent="0.25"/>
  <cols>
    <col min="2" max="2" width="46.42578125" customWidth="1"/>
    <col min="3" max="3" width="10.42578125" customWidth="1"/>
    <col min="4" max="6" width="9.28515625" bestFit="1" customWidth="1"/>
    <col min="7" max="7" width="9.42578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36" t="s">
        <v>147</v>
      </c>
      <c r="L1" s="236"/>
      <c r="M1" s="236"/>
      <c r="N1" s="236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36" t="s">
        <v>124</v>
      </c>
      <c r="L2" s="236"/>
      <c r="M2" s="236"/>
      <c r="N2" s="236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27"/>
      <c r="L3" s="227"/>
      <c r="M3" s="227"/>
      <c r="N3" s="227"/>
    </row>
    <row r="4" spans="1:14" x14ac:dyDescent="0.25">
      <c r="A4" s="1"/>
      <c r="B4" s="1" t="s">
        <v>0</v>
      </c>
      <c r="C4" s="1"/>
      <c r="D4" s="1"/>
      <c r="E4" s="1"/>
      <c r="F4" s="1"/>
      <c r="G4" s="1"/>
      <c r="H4" s="1"/>
      <c r="I4" s="1"/>
      <c r="J4" s="1"/>
      <c r="K4" s="1" t="s">
        <v>1</v>
      </c>
      <c r="L4" s="1"/>
      <c r="M4" s="1"/>
      <c r="N4" s="1"/>
    </row>
    <row r="5" spans="1:14" ht="15.75" x14ac:dyDescent="0.25">
      <c r="A5" s="1"/>
      <c r="B5" s="2"/>
      <c r="C5" s="2"/>
      <c r="D5" s="1"/>
      <c r="E5" s="1"/>
      <c r="F5" s="1"/>
      <c r="G5" s="1"/>
      <c r="H5" s="1"/>
      <c r="I5" s="1"/>
      <c r="J5" s="1"/>
      <c r="K5" s="293" t="s">
        <v>176</v>
      </c>
      <c r="L5" s="293"/>
      <c r="M5" s="293"/>
      <c r="N5" s="293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3" t="s">
        <v>3</v>
      </c>
      <c r="L6" s="1"/>
      <c r="M6" s="1"/>
      <c r="N6" s="1"/>
    </row>
    <row r="7" spans="1:14" x14ac:dyDescent="0.25">
      <c r="A7" s="1"/>
      <c r="B7" s="2"/>
      <c r="C7" s="2"/>
      <c r="D7" s="1"/>
      <c r="E7" s="1"/>
      <c r="F7" s="1"/>
      <c r="G7" s="1"/>
      <c r="H7" s="1"/>
      <c r="I7" s="1"/>
      <c r="J7" s="1"/>
      <c r="K7" s="4"/>
      <c r="L7" s="4"/>
      <c r="M7" s="4"/>
      <c r="N7" s="4"/>
    </row>
    <row r="8" spans="1:14" ht="15.75" x14ac:dyDescent="0.25">
      <c r="A8" s="1"/>
      <c r="B8" s="3" t="s">
        <v>2</v>
      </c>
      <c r="C8" s="1"/>
      <c r="D8" s="1"/>
      <c r="E8" s="1"/>
      <c r="F8" s="1"/>
      <c r="G8" s="1"/>
      <c r="H8" s="1"/>
      <c r="I8" s="1"/>
      <c r="J8" s="1"/>
      <c r="K8" s="293" t="s">
        <v>177</v>
      </c>
      <c r="L8" s="293"/>
      <c r="M8" s="293"/>
      <c r="N8" s="2"/>
    </row>
    <row r="9" spans="1:14" x14ac:dyDescent="0.25">
      <c r="A9" s="1"/>
      <c r="B9" s="3" t="s">
        <v>4</v>
      </c>
      <c r="C9" s="1"/>
      <c r="D9" s="1"/>
      <c r="E9" s="1"/>
      <c r="F9" s="1"/>
      <c r="G9" s="1"/>
      <c r="H9" s="1"/>
      <c r="I9" s="1"/>
      <c r="J9" s="1"/>
      <c r="K9" s="3" t="s">
        <v>5</v>
      </c>
      <c r="L9" s="1"/>
      <c r="M9" s="1"/>
      <c r="N9" s="1"/>
    </row>
    <row r="10" spans="1:14" x14ac:dyDescent="0.25">
      <c r="A10" s="1"/>
      <c r="B10" s="5"/>
      <c r="C10" s="2"/>
      <c r="D10" s="1"/>
      <c r="E10" s="1"/>
      <c r="F10" s="1"/>
      <c r="G10" s="1"/>
      <c r="H10" s="1"/>
      <c r="I10" s="1"/>
      <c r="J10" s="1"/>
      <c r="K10" s="120" t="s">
        <v>178</v>
      </c>
      <c r="L10" s="118"/>
      <c r="M10" s="1"/>
      <c r="N10" s="1"/>
    </row>
    <row r="11" spans="1:14" x14ac:dyDescent="0.25">
      <c r="A11" s="1"/>
      <c r="B11" s="3" t="s">
        <v>5</v>
      </c>
      <c r="C11" s="1"/>
      <c r="D11" s="1"/>
      <c r="E11" s="1"/>
      <c r="F11" s="1"/>
      <c r="G11" s="1"/>
      <c r="H11" s="1"/>
      <c r="I11" s="1"/>
      <c r="J11" s="1"/>
    </row>
    <row r="12" spans="1:14" x14ac:dyDescent="0.25">
      <c r="A12" s="1"/>
      <c r="B12" s="3" t="s">
        <v>6</v>
      </c>
      <c r="C12" s="1"/>
      <c r="D12" s="1"/>
      <c r="E12" s="1"/>
      <c r="F12" s="1"/>
      <c r="G12" s="1"/>
      <c r="H12" s="1"/>
      <c r="I12" s="1"/>
      <c r="J12" s="1"/>
      <c r="K12" s="294" t="s">
        <v>179</v>
      </c>
      <c r="L12" s="294"/>
      <c r="M12" s="294"/>
    </row>
    <row r="13" spans="1:14" ht="15.75" x14ac:dyDescent="0.25">
      <c r="K13" s="293" t="s">
        <v>180</v>
      </c>
      <c r="L13" s="293"/>
      <c r="M13" s="2"/>
      <c r="N13" s="2"/>
    </row>
    <row r="14" spans="1:14" ht="14.45" customHeight="1" x14ac:dyDescent="0.25">
      <c r="K14" s="3" t="s">
        <v>3</v>
      </c>
      <c r="L14" s="1"/>
      <c r="M14" s="1"/>
      <c r="N14" s="1"/>
    </row>
    <row r="15" spans="1:14" ht="14.45" customHeight="1" x14ac:dyDescent="0.25">
      <c r="K15" s="4"/>
      <c r="L15" s="4"/>
      <c r="M15" s="4"/>
      <c r="N15" s="4"/>
    </row>
    <row r="16" spans="1:14" ht="14.45" customHeight="1" x14ac:dyDescent="0.25">
      <c r="K16" s="3" t="s">
        <v>5</v>
      </c>
      <c r="L16" s="1"/>
      <c r="M16" s="1"/>
      <c r="N16" s="1"/>
    </row>
    <row r="17" spans="1:18" ht="14.45" customHeight="1" x14ac:dyDescent="0.25">
      <c r="K17" s="120" t="s">
        <v>178</v>
      </c>
      <c r="L17" s="118"/>
      <c r="M17" s="1"/>
      <c r="N17" s="1"/>
    </row>
    <row r="18" spans="1:18" ht="14.45" customHeight="1" x14ac:dyDescent="0.25"/>
    <row r="19" spans="1:18" ht="15.75" x14ac:dyDescent="0.25">
      <c r="A19" s="265" t="s">
        <v>125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103"/>
      <c r="Q19" s="103"/>
      <c r="R19" s="103"/>
    </row>
    <row r="20" spans="1:18" ht="15.75" x14ac:dyDescent="0.25">
      <c r="A20" s="266" t="s">
        <v>170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</row>
    <row r="21" spans="1:18" ht="15.75" x14ac:dyDescent="0.25">
      <c r="A21" s="267" t="s">
        <v>126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117"/>
    </row>
    <row r="22" spans="1:18" x14ac:dyDescent="0.25">
      <c r="A22" s="271" t="s">
        <v>7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</row>
    <row r="23" spans="1:18" x14ac:dyDescent="0.25">
      <c r="A23" s="273" t="s">
        <v>67</v>
      </c>
      <c r="B23" s="273"/>
      <c r="C23" s="273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</row>
    <row r="24" spans="1:18" x14ac:dyDescent="0.25">
      <c r="A24" s="271" t="s">
        <v>8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</row>
    <row r="25" spans="1:18" x14ac:dyDescent="0.25">
      <c r="A25" s="274" t="s">
        <v>76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</row>
    <row r="26" spans="1:18" x14ac:dyDescent="0.25">
      <c r="A26" s="269" t="s">
        <v>26</v>
      </c>
      <c r="B26" s="275" t="s">
        <v>24</v>
      </c>
      <c r="C26" s="269" t="s">
        <v>9</v>
      </c>
      <c r="D26" s="269" t="s">
        <v>10</v>
      </c>
      <c r="E26" s="269" t="s">
        <v>11</v>
      </c>
      <c r="F26" s="269" t="s">
        <v>12</v>
      </c>
      <c r="G26" s="269" t="s">
        <v>13</v>
      </c>
      <c r="H26" s="269" t="s">
        <v>14</v>
      </c>
      <c r="I26" s="269"/>
      <c r="J26" s="269"/>
      <c r="K26" s="269"/>
      <c r="L26" s="269" t="s">
        <v>15</v>
      </c>
      <c r="M26" s="269"/>
      <c r="N26" s="269"/>
      <c r="O26" s="269"/>
    </row>
    <row r="27" spans="1:18" x14ac:dyDescent="0.25">
      <c r="A27" s="269"/>
      <c r="B27" s="275"/>
      <c r="C27" s="269"/>
      <c r="D27" s="269"/>
      <c r="E27" s="269"/>
      <c r="F27" s="269"/>
      <c r="G27" s="269"/>
      <c r="H27" s="231" t="s">
        <v>16</v>
      </c>
      <c r="I27" s="231" t="s">
        <v>17</v>
      </c>
      <c r="J27" s="231" t="s">
        <v>18</v>
      </c>
      <c r="K27" s="231" t="s">
        <v>19</v>
      </c>
      <c r="L27" s="231" t="s">
        <v>20</v>
      </c>
      <c r="M27" s="231" t="s">
        <v>21</v>
      </c>
      <c r="N27" s="231" t="s">
        <v>22</v>
      </c>
      <c r="O27" s="231" t="s">
        <v>23</v>
      </c>
    </row>
    <row r="28" spans="1:18" ht="13.5" customHeight="1" x14ac:dyDescent="0.25">
      <c r="A28" s="89">
        <v>204</v>
      </c>
      <c r="B28" s="92" t="s">
        <v>181</v>
      </c>
      <c r="C28" s="89">
        <v>125</v>
      </c>
      <c r="D28" s="90">
        <v>8.48</v>
      </c>
      <c r="E28" s="89">
        <v>11.4</v>
      </c>
      <c r="F28" s="89">
        <v>21.35</v>
      </c>
      <c r="G28" s="89">
        <v>222.2</v>
      </c>
      <c r="H28" s="91">
        <v>0.05</v>
      </c>
      <c r="I28" s="91">
        <v>0.14000000000000001</v>
      </c>
      <c r="J28" s="89">
        <v>0.08</v>
      </c>
      <c r="K28" s="89">
        <v>0.67800000000000005</v>
      </c>
      <c r="L28" s="89">
        <v>184.98</v>
      </c>
      <c r="M28" s="89">
        <v>126.9</v>
      </c>
      <c r="N28" s="89">
        <v>12.7</v>
      </c>
      <c r="O28" s="89">
        <v>0.77400000000000002</v>
      </c>
    </row>
    <row r="29" spans="1:18" x14ac:dyDescent="0.25">
      <c r="A29" s="89" t="s">
        <v>174</v>
      </c>
      <c r="B29" s="234" t="s">
        <v>175</v>
      </c>
      <c r="C29" s="89">
        <v>200</v>
      </c>
      <c r="D29" s="89">
        <v>4.08</v>
      </c>
      <c r="E29" s="89">
        <v>3.54</v>
      </c>
      <c r="F29" s="89">
        <v>17.579999999999998</v>
      </c>
      <c r="G29" s="89">
        <v>118.6</v>
      </c>
      <c r="H29" s="89">
        <v>5.6000000000000001E-2</v>
      </c>
      <c r="I29" s="89">
        <v>1.5880000000000001</v>
      </c>
      <c r="J29" s="89">
        <v>2.4E-2</v>
      </c>
      <c r="K29" s="91">
        <v>0</v>
      </c>
      <c r="L29" s="91">
        <v>152.22</v>
      </c>
      <c r="M29" s="91">
        <v>124.56</v>
      </c>
      <c r="N29" s="91">
        <v>21.34</v>
      </c>
      <c r="O29" s="89">
        <v>0.47799999999999998</v>
      </c>
    </row>
    <row r="30" spans="1:18" x14ac:dyDescent="0.25">
      <c r="A30" s="78"/>
      <c r="B30" s="79" t="s">
        <v>68</v>
      </c>
      <c r="C30" s="76">
        <v>18</v>
      </c>
      <c r="D30" s="73">
        <v>1.39</v>
      </c>
      <c r="E30" s="73">
        <v>0.5</v>
      </c>
      <c r="F30" s="73">
        <v>9.1</v>
      </c>
      <c r="G30" s="73">
        <v>48.3</v>
      </c>
      <c r="H30" s="74">
        <v>1.2999999999999999E-2</v>
      </c>
      <c r="I30" s="74">
        <v>0</v>
      </c>
      <c r="J30" s="74">
        <v>0</v>
      </c>
      <c r="K30" s="74">
        <v>0.2</v>
      </c>
      <c r="L30" s="74">
        <v>2.2799999999999998</v>
      </c>
      <c r="M30" s="74">
        <v>7.8</v>
      </c>
      <c r="N30" s="74">
        <v>1.56</v>
      </c>
      <c r="O30" s="74">
        <v>0.14399999999999999</v>
      </c>
    </row>
    <row r="31" spans="1:18" x14ac:dyDescent="0.25">
      <c r="A31" s="76"/>
      <c r="B31" s="79" t="s">
        <v>73</v>
      </c>
      <c r="C31" s="89">
        <f t="shared" ref="C31:O31" si="0">SUM(C28:C30)</f>
        <v>343</v>
      </c>
      <c r="D31" s="89">
        <f t="shared" si="0"/>
        <v>13.950000000000001</v>
      </c>
      <c r="E31" s="89">
        <f t="shared" si="0"/>
        <v>15.440000000000001</v>
      </c>
      <c r="F31" s="89">
        <f t="shared" si="0"/>
        <v>48.03</v>
      </c>
      <c r="G31" s="89">
        <f t="shared" si="0"/>
        <v>389.09999999999997</v>
      </c>
      <c r="H31" s="89">
        <f t="shared" si="0"/>
        <v>0.11900000000000001</v>
      </c>
      <c r="I31" s="89">
        <f t="shared" si="0"/>
        <v>1.7280000000000002</v>
      </c>
      <c r="J31" s="89">
        <f t="shared" si="0"/>
        <v>0.10400000000000001</v>
      </c>
      <c r="K31" s="91">
        <f t="shared" si="0"/>
        <v>0.87800000000000011</v>
      </c>
      <c r="L31" s="91">
        <f t="shared" si="0"/>
        <v>339.47999999999996</v>
      </c>
      <c r="M31" s="91">
        <f t="shared" si="0"/>
        <v>259.26</v>
      </c>
      <c r="N31" s="91">
        <f t="shared" si="0"/>
        <v>35.6</v>
      </c>
      <c r="O31" s="89">
        <f t="shared" si="0"/>
        <v>1.3959999999999999</v>
      </c>
    </row>
    <row r="32" spans="1:18" x14ac:dyDescent="0.25">
      <c r="A32" s="270" t="s">
        <v>42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</row>
    <row r="33" spans="1:15" ht="21" customHeight="1" x14ac:dyDescent="0.25">
      <c r="A33" s="233">
        <v>45</v>
      </c>
      <c r="B33" s="69" t="s">
        <v>43</v>
      </c>
      <c r="C33" s="21">
        <v>60</v>
      </c>
      <c r="D33" s="13">
        <v>0.79</v>
      </c>
      <c r="E33" s="13">
        <v>1.95</v>
      </c>
      <c r="F33" s="13">
        <v>3.88</v>
      </c>
      <c r="G33" s="13">
        <v>36.24</v>
      </c>
      <c r="H33" s="25">
        <v>0.01</v>
      </c>
      <c r="I33" s="25">
        <v>10.26</v>
      </c>
      <c r="J33" s="25">
        <v>0</v>
      </c>
      <c r="K33" s="25">
        <v>5.03</v>
      </c>
      <c r="L33" s="25">
        <v>14.98</v>
      </c>
      <c r="M33" s="25">
        <v>16.98</v>
      </c>
      <c r="N33" s="25">
        <v>9.0500000000000007</v>
      </c>
      <c r="O33" s="25">
        <v>0.28000000000000003</v>
      </c>
    </row>
    <row r="34" spans="1:15" ht="20.25" customHeight="1" x14ac:dyDescent="0.25">
      <c r="A34" s="70">
        <v>96</v>
      </c>
      <c r="B34" s="69" t="s">
        <v>44</v>
      </c>
      <c r="C34" s="71">
        <v>260</v>
      </c>
      <c r="D34" s="72">
        <v>2.2799999999999998</v>
      </c>
      <c r="E34" s="72">
        <v>6.59</v>
      </c>
      <c r="F34" s="72">
        <v>12.34</v>
      </c>
      <c r="G34" s="72">
        <v>123.45</v>
      </c>
      <c r="H34" s="25">
        <v>9.2999999999999999E-2</v>
      </c>
      <c r="I34" s="25">
        <v>8.42</v>
      </c>
      <c r="J34" s="25">
        <v>0.01</v>
      </c>
      <c r="K34" s="25">
        <v>2.3530000000000002</v>
      </c>
      <c r="L34" s="25">
        <v>37.950000000000003</v>
      </c>
      <c r="M34" s="25">
        <v>62.83</v>
      </c>
      <c r="N34" s="25">
        <v>25.08</v>
      </c>
      <c r="O34" s="25">
        <v>0.95</v>
      </c>
    </row>
    <row r="35" spans="1:15" ht="16.5" customHeight="1" x14ac:dyDescent="0.25">
      <c r="A35" s="97" t="s">
        <v>135</v>
      </c>
      <c r="B35" s="98" t="s">
        <v>113</v>
      </c>
      <c r="C35" s="99">
        <v>150</v>
      </c>
      <c r="D35" s="100">
        <v>13.91</v>
      </c>
      <c r="E35" s="100">
        <v>8.0500000000000007</v>
      </c>
      <c r="F35" s="100">
        <v>27.34</v>
      </c>
      <c r="G35" s="100">
        <v>237</v>
      </c>
      <c r="H35" s="101">
        <v>0.11</v>
      </c>
      <c r="I35" s="101">
        <v>4.5199999999999996</v>
      </c>
      <c r="J35" s="101">
        <v>3.9E-2</v>
      </c>
      <c r="K35" s="101">
        <v>0.56000000000000005</v>
      </c>
      <c r="L35" s="101">
        <v>34.76</v>
      </c>
      <c r="M35" s="101">
        <v>149.1</v>
      </c>
      <c r="N35" s="101">
        <v>40.450000000000003</v>
      </c>
      <c r="O35" s="101">
        <v>39</v>
      </c>
    </row>
    <row r="36" spans="1:15" ht="16.5" customHeight="1" x14ac:dyDescent="0.25">
      <c r="A36" s="233" t="s">
        <v>132</v>
      </c>
      <c r="B36" s="22" t="s">
        <v>45</v>
      </c>
      <c r="C36" s="21">
        <v>200</v>
      </c>
      <c r="D36" s="13">
        <v>0.66</v>
      </c>
      <c r="E36" s="13">
        <v>0.09</v>
      </c>
      <c r="F36" s="13">
        <v>32.01</v>
      </c>
      <c r="G36" s="13">
        <v>132.80000000000001</v>
      </c>
      <c r="H36" s="25">
        <v>0.02</v>
      </c>
      <c r="I36" s="25">
        <v>0.73</v>
      </c>
      <c r="J36" s="25">
        <v>0</v>
      </c>
      <c r="K36" s="25">
        <v>0.51</v>
      </c>
      <c r="L36" s="25">
        <v>32.479999999999997</v>
      </c>
      <c r="M36" s="25">
        <v>23.44</v>
      </c>
      <c r="N36" s="25">
        <v>17.46</v>
      </c>
      <c r="O36" s="25">
        <v>0.7</v>
      </c>
    </row>
    <row r="37" spans="1:15" ht="17.25" customHeight="1" x14ac:dyDescent="0.25">
      <c r="A37" s="161"/>
      <c r="B37" s="42" t="s">
        <v>46</v>
      </c>
      <c r="C37" s="32">
        <v>40</v>
      </c>
      <c r="D37" s="109">
        <v>4.8</v>
      </c>
      <c r="E37" s="109">
        <v>0.52</v>
      </c>
      <c r="F37" s="109">
        <v>22.2</v>
      </c>
      <c r="G37" s="109">
        <v>103</v>
      </c>
      <c r="H37" s="75">
        <v>6.3E-2</v>
      </c>
      <c r="I37" s="75">
        <v>0</v>
      </c>
      <c r="J37" s="75">
        <v>0</v>
      </c>
      <c r="K37" s="75">
        <v>0</v>
      </c>
      <c r="L37" s="75">
        <v>10.92</v>
      </c>
      <c r="M37" s="75">
        <v>34.86</v>
      </c>
      <c r="N37" s="75">
        <v>14.7</v>
      </c>
      <c r="O37" s="75">
        <v>0.67</v>
      </c>
    </row>
    <row r="38" spans="1:15" x14ac:dyDescent="0.25">
      <c r="A38" s="23"/>
      <c r="B38" s="233" t="s">
        <v>74</v>
      </c>
      <c r="C38" s="19">
        <f t="shared" ref="C38:O38" si="1">SUM(C33:C37)</f>
        <v>710</v>
      </c>
      <c r="D38" s="13">
        <f t="shared" si="1"/>
        <v>22.44</v>
      </c>
      <c r="E38" s="13">
        <f t="shared" si="1"/>
        <v>17.2</v>
      </c>
      <c r="F38" s="13">
        <f t="shared" si="1"/>
        <v>97.77</v>
      </c>
      <c r="G38" s="13">
        <f t="shared" si="1"/>
        <v>632.49</v>
      </c>
      <c r="H38" s="25">
        <f t="shared" si="1"/>
        <v>0.29599999999999999</v>
      </c>
      <c r="I38" s="25">
        <f t="shared" si="1"/>
        <v>23.93</v>
      </c>
      <c r="J38" s="25">
        <f t="shared" si="1"/>
        <v>4.9000000000000002E-2</v>
      </c>
      <c r="K38" s="25">
        <f t="shared" si="1"/>
        <v>8.4530000000000012</v>
      </c>
      <c r="L38" s="25">
        <f t="shared" si="1"/>
        <v>131.08999999999997</v>
      </c>
      <c r="M38" s="25">
        <f t="shared" si="1"/>
        <v>287.20999999999998</v>
      </c>
      <c r="N38" s="25">
        <f t="shared" si="1"/>
        <v>106.74</v>
      </c>
      <c r="O38" s="25">
        <f t="shared" si="1"/>
        <v>41.6</v>
      </c>
    </row>
    <row r="39" spans="1:15" x14ac:dyDescent="0.25">
      <c r="A39" s="23"/>
      <c r="B39" s="82" t="s">
        <v>75</v>
      </c>
      <c r="C39" s="19">
        <f t="shared" ref="C39:O39" si="2">C31+C38</f>
        <v>1053</v>
      </c>
      <c r="D39" s="13">
        <f t="shared" si="2"/>
        <v>36.39</v>
      </c>
      <c r="E39" s="13">
        <f t="shared" si="2"/>
        <v>32.64</v>
      </c>
      <c r="F39" s="13">
        <f t="shared" si="2"/>
        <v>145.80000000000001</v>
      </c>
      <c r="G39" s="13">
        <f t="shared" si="2"/>
        <v>1021.5899999999999</v>
      </c>
      <c r="H39" s="25">
        <f t="shared" si="2"/>
        <v>0.41499999999999998</v>
      </c>
      <c r="I39" s="25">
        <f t="shared" si="2"/>
        <v>25.658000000000001</v>
      </c>
      <c r="J39" s="25">
        <f t="shared" si="2"/>
        <v>0.15300000000000002</v>
      </c>
      <c r="K39" s="25">
        <f t="shared" si="2"/>
        <v>9.3310000000000013</v>
      </c>
      <c r="L39" s="25">
        <f t="shared" si="2"/>
        <v>470.56999999999994</v>
      </c>
      <c r="M39" s="25">
        <f t="shared" si="2"/>
        <v>546.47</v>
      </c>
      <c r="N39" s="25">
        <f t="shared" si="2"/>
        <v>142.34</v>
      </c>
      <c r="O39" s="25">
        <f t="shared" si="2"/>
        <v>42.996000000000002</v>
      </c>
    </row>
    <row r="40" spans="1:15" x14ac:dyDescent="0.25">
      <c r="A40" s="271" t="s">
        <v>25</v>
      </c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</row>
    <row r="41" spans="1:15" x14ac:dyDescent="0.25">
      <c r="A41" s="272" t="s">
        <v>76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</row>
    <row r="42" spans="1:15" x14ac:dyDescent="0.25">
      <c r="A42" s="277" t="s">
        <v>26</v>
      </c>
      <c r="B42" s="275" t="s">
        <v>24</v>
      </c>
      <c r="C42" s="269" t="s">
        <v>9</v>
      </c>
      <c r="D42" s="269" t="s">
        <v>10</v>
      </c>
      <c r="E42" s="269" t="s">
        <v>11</v>
      </c>
      <c r="F42" s="269" t="s">
        <v>12</v>
      </c>
      <c r="G42" s="269" t="s">
        <v>13</v>
      </c>
      <c r="H42" s="269" t="s">
        <v>14</v>
      </c>
      <c r="I42" s="269"/>
      <c r="J42" s="269"/>
      <c r="K42" s="269"/>
      <c r="L42" s="269" t="s">
        <v>15</v>
      </c>
      <c r="M42" s="269"/>
      <c r="N42" s="269"/>
      <c r="O42" s="269"/>
    </row>
    <row r="43" spans="1:15" x14ac:dyDescent="0.25">
      <c r="A43" s="278"/>
      <c r="B43" s="275"/>
      <c r="C43" s="269"/>
      <c r="D43" s="269"/>
      <c r="E43" s="269"/>
      <c r="F43" s="269"/>
      <c r="G43" s="269"/>
      <c r="H43" s="231" t="s">
        <v>16</v>
      </c>
      <c r="I43" s="231" t="s">
        <v>17</v>
      </c>
      <c r="J43" s="231" t="s">
        <v>18</v>
      </c>
      <c r="K43" s="231" t="s">
        <v>19</v>
      </c>
      <c r="L43" s="231" t="s">
        <v>20</v>
      </c>
      <c r="M43" s="231" t="s">
        <v>21</v>
      </c>
      <c r="N43" s="231" t="s">
        <v>22</v>
      </c>
      <c r="O43" s="231" t="s">
        <v>23</v>
      </c>
    </row>
    <row r="44" spans="1:15" ht="28.5" customHeight="1" x14ac:dyDescent="0.25">
      <c r="A44" s="89">
        <v>222</v>
      </c>
      <c r="B44" s="92" t="s">
        <v>98</v>
      </c>
      <c r="C44" s="89">
        <v>80</v>
      </c>
      <c r="D44" s="89">
        <v>9.1199999999999992</v>
      </c>
      <c r="E44" s="89">
        <v>6.35</v>
      </c>
      <c r="F44" s="89">
        <v>14.66</v>
      </c>
      <c r="G44" s="89">
        <v>152</v>
      </c>
      <c r="H44" s="91">
        <v>0.05</v>
      </c>
      <c r="I44" s="91">
        <v>0.28999999999999998</v>
      </c>
      <c r="J44" s="89">
        <v>3.9E-2</v>
      </c>
      <c r="K44" s="89">
        <v>0.27</v>
      </c>
      <c r="L44" s="89">
        <v>101.31</v>
      </c>
      <c r="M44" s="89">
        <v>124.07</v>
      </c>
      <c r="N44" s="89">
        <v>16.29</v>
      </c>
      <c r="O44" s="89">
        <v>0.56000000000000005</v>
      </c>
    </row>
    <row r="45" spans="1:15" x14ac:dyDescent="0.25">
      <c r="A45" s="233" t="s">
        <v>69</v>
      </c>
      <c r="B45" s="22" t="s">
        <v>70</v>
      </c>
      <c r="C45" s="21">
        <v>222</v>
      </c>
      <c r="D45" s="13">
        <v>0.13</v>
      </c>
      <c r="E45" s="13">
        <v>0.02</v>
      </c>
      <c r="F45" s="13">
        <v>15.2</v>
      </c>
      <c r="G45" s="13">
        <v>62</v>
      </c>
      <c r="H45" s="25">
        <v>0</v>
      </c>
      <c r="I45" s="25">
        <v>2.83</v>
      </c>
      <c r="J45" s="25">
        <v>0</v>
      </c>
      <c r="K45" s="25">
        <v>0.01</v>
      </c>
      <c r="L45" s="25">
        <v>14.2</v>
      </c>
      <c r="M45" s="25">
        <v>4.4000000000000004</v>
      </c>
      <c r="N45" s="25">
        <v>2.4</v>
      </c>
      <c r="O45" s="25">
        <v>0.36</v>
      </c>
    </row>
    <row r="46" spans="1:15" x14ac:dyDescent="0.25">
      <c r="A46" s="89"/>
      <c r="B46" s="78" t="s">
        <v>73</v>
      </c>
      <c r="C46" s="68">
        <f t="shared" ref="C46:O46" si="3">SUM(C44:C45)</f>
        <v>302</v>
      </c>
      <c r="D46" s="68">
        <f t="shared" si="3"/>
        <v>9.25</v>
      </c>
      <c r="E46" s="68">
        <f t="shared" si="3"/>
        <v>6.3699999999999992</v>
      </c>
      <c r="F46" s="68">
        <f t="shared" si="3"/>
        <v>29.86</v>
      </c>
      <c r="G46" s="68">
        <f t="shared" si="3"/>
        <v>214</v>
      </c>
      <c r="H46" s="68">
        <f t="shared" si="3"/>
        <v>0.05</v>
      </c>
      <c r="I46" s="68">
        <f t="shared" si="3"/>
        <v>3.12</v>
      </c>
      <c r="J46" s="68">
        <f t="shared" si="3"/>
        <v>3.9E-2</v>
      </c>
      <c r="K46" s="68">
        <f t="shared" si="3"/>
        <v>0.28000000000000003</v>
      </c>
      <c r="L46" s="68">
        <f t="shared" si="3"/>
        <v>115.51</v>
      </c>
      <c r="M46" s="68">
        <f t="shared" si="3"/>
        <v>128.47</v>
      </c>
      <c r="N46" s="68">
        <f t="shared" si="3"/>
        <v>18.689999999999998</v>
      </c>
      <c r="O46" s="68">
        <f t="shared" si="3"/>
        <v>0.92</v>
      </c>
    </row>
    <row r="47" spans="1:15" x14ac:dyDescent="0.25">
      <c r="A47" s="276" t="s">
        <v>42</v>
      </c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</row>
    <row r="48" spans="1:15" ht="25.5" x14ac:dyDescent="0.25">
      <c r="A48" s="8">
        <v>82</v>
      </c>
      <c r="B48" s="7" t="s">
        <v>47</v>
      </c>
      <c r="C48" s="17">
        <v>260</v>
      </c>
      <c r="D48" s="11">
        <v>2.06</v>
      </c>
      <c r="E48" s="11">
        <v>6.42</v>
      </c>
      <c r="F48" s="11">
        <v>11.29</v>
      </c>
      <c r="G48" s="11">
        <v>119.95</v>
      </c>
      <c r="H48" s="24">
        <v>5.2999999999999999E-2</v>
      </c>
      <c r="I48" s="24">
        <v>10.72</v>
      </c>
      <c r="J48" s="24">
        <v>0.01</v>
      </c>
      <c r="K48" s="24">
        <v>2.403</v>
      </c>
      <c r="L48" s="24">
        <v>58.53</v>
      </c>
      <c r="M48" s="24">
        <v>55.506</v>
      </c>
      <c r="N48" s="24">
        <v>27.03</v>
      </c>
      <c r="O48" s="24">
        <v>1.25</v>
      </c>
    </row>
    <row r="49" spans="1:15" ht="25.5" x14ac:dyDescent="0.25">
      <c r="A49" s="35" t="s">
        <v>134</v>
      </c>
      <c r="B49" s="38" t="s">
        <v>66</v>
      </c>
      <c r="C49" s="39">
        <v>90</v>
      </c>
      <c r="D49" s="40">
        <v>6.61</v>
      </c>
      <c r="E49" s="40">
        <v>15.11</v>
      </c>
      <c r="F49" s="40">
        <v>10.210000000000001</v>
      </c>
      <c r="G49" s="40">
        <v>206.98</v>
      </c>
      <c r="H49" s="41">
        <v>0.187</v>
      </c>
      <c r="I49" s="41">
        <v>0.65100000000000002</v>
      </c>
      <c r="J49" s="41">
        <v>0.01</v>
      </c>
      <c r="K49" s="41">
        <v>2.0019999999999998</v>
      </c>
      <c r="L49" s="41">
        <v>15.77</v>
      </c>
      <c r="M49" s="41">
        <v>79.59</v>
      </c>
      <c r="N49" s="41">
        <v>15.365</v>
      </c>
      <c r="O49" s="41">
        <v>0.8</v>
      </c>
    </row>
    <row r="50" spans="1:15" ht="38.25" x14ac:dyDescent="0.25">
      <c r="A50" s="6" t="s">
        <v>93</v>
      </c>
      <c r="B50" s="15" t="s">
        <v>105</v>
      </c>
      <c r="C50" s="21">
        <v>150</v>
      </c>
      <c r="D50" s="13">
        <v>7.21</v>
      </c>
      <c r="E50" s="13">
        <v>4.9000000000000004</v>
      </c>
      <c r="F50" s="13">
        <v>32.049999999999997</v>
      </c>
      <c r="G50" s="13">
        <v>201.6</v>
      </c>
      <c r="H50" s="25">
        <v>0.186</v>
      </c>
      <c r="I50" s="25">
        <v>5.25</v>
      </c>
      <c r="J50" s="25">
        <v>0</v>
      </c>
      <c r="K50" s="25">
        <v>0.69799999999999995</v>
      </c>
      <c r="L50" s="25">
        <v>16.056000000000001</v>
      </c>
      <c r="M50" s="25">
        <v>170.94</v>
      </c>
      <c r="N50" s="25">
        <v>116.64</v>
      </c>
      <c r="O50" s="25">
        <v>3.8380000000000001</v>
      </c>
    </row>
    <row r="51" spans="1:15" x14ac:dyDescent="0.25">
      <c r="A51" s="162" t="s">
        <v>137</v>
      </c>
      <c r="B51" s="29" t="s">
        <v>119</v>
      </c>
      <c r="C51" s="26">
        <v>200</v>
      </c>
      <c r="D51" s="27">
        <v>0.16</v>
      </c>
      <c r="E51" s="27">
        <v>0.16</v>
      </c>
      <c r="F51" s="27">
        <v>27.88</v>
      </c>
      <c r="G51" s="27">
        <v>114.6</v>
      </c>
      <c r="H51" s="28">
        <v>1.2E-2</v>
      </c>
      <c r="I51" s="28">
        <v>0.9</v>
      </c>
      <c r="J51" s="28">
        <v>0</v>
      </c>
      <c r="K51" s="28">
        <v>0.16</v>
      </c>
      <c r="L51" s="28">
        <v>14.18</v>
      </c>
      <c r="M51" s="28">
        <v>4.4000000000000004</v>
      </c>
      <c r="N51" s="28">
        <v>5.14</v>
      </c>
      <c r="O51" s="28">
        <v>0.95</v>
      </c>
    </row>
    <row r="52" spans="1:15" x14ac:dyDescent="0.25">
      <c r="A52" s="161"/>
      <c r="B52" s="42" t="s">
        <v>46</v>
      </c>
      <c r="C52" s="32">
        <v>40</v>
      </c>
      <c r="D52" s="109">
        <v>4.8</v>
      </c>
      <c r="E52" s="109">
        <v>0.52</v>
      </c>
      <c r="F52" s="109">
        <v>22.2</v>
      </c>
      <c r="G52" s="109">
        <v>103</v>
      </c>
      <c r="H52" s="45">
        <v>6.3E-2</v>
      </c>
      <c r="I52" s="45">
        <v>0</v>
      </c>
      <c r="J52" s="45">
        <v>0</v>
      </c>
      <c r="K52" s="45">
        <v>0</v>
      </c>
      <c r="L52" s="45">
        <v>10.92</v>
      </c>
      <c r="M52" s="45">
        <v>34.86</v>
      </c>
      <c r="N52" s="45">
        <v>14.7</v>
      </c>
      <c r="O52" s="45">
        <v>0.67</v>
      </c>
    </row>
    <row r="53" spans="1:15" x14ac:dyDescent="0.25">
      <c r="A53" s="23"/>
      <c r="B53" s="77" t="s">
        <v>74</v>
      </c>
      <c r="C53" s="19">
        <f t="shared" ref="C53:O53" si="4">SUM(C48:C52)</f>
        <v>740</v>
      </c>
      <c r="D53" s="13">
        <f t="shared" si="4"/>
        <v>20.84</v>
      </c>
      <c r="E53" s="13">
        <f t="shared" si="4"/>
        <v>27.11</v>
      </c>
      <c r="F53" s="13">
        <f t="shared" si="4"/>
        <v>103.63</v>
      </c>
      <c r="G53" s="13">
        <f t="shared" si="4"/>
        <v>746.13</v>
      </c>
      <c r="H53" s="25">
        <f t="shared" si="4"/>
        <v>0.501</v>
      </c>
      <c r="I53" s="25">
        <f t="shared" si="4"/>
        <v>17.521000000000001</v>
      </c>
      <c r="J53" s="25">
        <f t="shared" si="4"/>
        <v>0.02</v>
      </c>
      <c r="K53" s="25">
        <f t="shared" si="4"/>
        <v>5.2629999999999999</v>
      </c>
      <c r="L53" s="25">
        <f t="shared" si="4"/>
        <v>115.456</v>
      </c>
      <c r="M53" s="25">
        <f t="shared" si="4"/>
        <v>345.29599999999999</v>
      </c>
      <c r="N53" s="25">
        <f t="shared" si="4"/>
        <v>178.87499999999997</v>
      </c>
      <c r="O53" s="25">
        <f t="shared" si="4"/>
        <v>7.508</v>
      </c>
    </row>
    <row r="54" spans="1:15" x14ac:dyDescent="0.25">
      <c r="A54" s="23"/>
      <c r="B54" s="82" t="s">
        <v>75</v>
      </c>
      <c r="C54" s="86">
        <f t="shared" ref="C54:O54" si="5">C46+C53</f>
        <v>1042</v>
      </c>
      <c r="D54" s="87">
        <f t="shared" si="5"/>
        <v>30.09</v>
      </c>
      <c r="E54" s="87">
        <f t="shared" si="5"/>
        <v>33.479999999999997</v>
      </c>
      <c r="F54" s="87">
        <f t="shared" si="5"/>
        <v>133.49</v>
      </c>
      <c r="G54" s="87">
        <f t="shared" si="5"/>
        <v>960.13</v>
      </c>
      <c r="H54" s="88">
        <f t="shared" si="5"/>
        <v>0.55100000000000005</v>
      </c>
      <c r="I54" s="88">
        <f t="shared" si="5"/>
        <v>20.641000000000002</v>
      </c>
      <c r="J54" s="88">
        <f t="shared" si="5"/>
        <v>5.8999999999999997E-2</v>
      </c>
      <c r="K54" s="88">
        <f t="shared" si="5"/>
        <v>5.5430000000000001</v>
      </c>
      <c r="L54" s="88">
        <f t="shared" si="5"/>
        <v>230.96600000000001</v>
      </c>
      <c r="M54" s="88">
        <f t="shared" si="5"/>
        <v>473.76599999999996</v>
      </c>
      <c r="N54" s="88">
        <f t="shared" si="5"/>
        <v>197.56499999999997</v>
      </c>
      <c r="O54" s="88">
        <f t="shared" si="5"/>
        <v>8.4280000000000008</v>
      </c>
    </row>
    <row r="55" spans="1:15" x14ac:dyDescent="0.25">
      <c r="A55" s="271" t="s">
        <v>27</v>
      </c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</row>
    <row r="56" spans="1:15" x14ac:dyDescent="0.25">
      <c r="A56" s="270" t="s">
        <v>76</v>
      </c>
      <c r="B56" s="270"/>
      <c r="C56" s="270"/>
      <c r="D56" s="270"/>
      <c r="E56" s="270"/>
      <c r="F56" s="270"/>
      <c r="G56" s="270"/>
      <c r="H56" s="270"/>
      <c r="I56" s="270"/>
      <c r="J56" s="270"/>
      <c r="K56" s="270"/>
      <c r="L56" s="270"/>
      <c r="M56" s="270"/>
      <c r="N56" s="270"/>
      <c r="O56" s="270"/>
    </row>
    <row r="57" spans="1:15" x14ac:dyDescent="0.25">
      <c r="A57" s="277" t="s">
        <v>26</v>
      </c>
      <c r="B57" s="275" t="s">
        <v>24</v>
      </c>
      <c r="C57" s="269" t="s">
        <v>9</v>
      </c>
      <c r="D57" s="269" t="s">
        <v>10</v>
      </c>
      <c r="E57" s="269" t="s">
        <v>11</v>
      </c>
      <c r="F57" s="269" t="s">
        <v>12</v>
      </c>
      <c r="G57" s="269" t="s">
        <v>13</v>
      </c>
      <c r="H57" s="269" t="s">
        <v>14</v>
      </c>
      <c r="I57" s="269"/>
      <c r="J57" s="269"/>
      <c r="K57" s="269"/>
      <c r="L57" s="269" t="s">
        <v>15</v>
      </c>
      <c r="M57" s="269"/>
      <c r="N57" s="269"/>
      <c r="O57" s="269"/>
    </row>
    <row r="58" spans="1:15" x14ac:dyDescent="0.25">
      <c r="A58" s="281"/>
      <c r="B58" s="282"/>
      <c r="C58" s="277"/>
      <c r="D58" s="277"/>
      <c r="E58" s="277"/>
      <c r="F58" s="277"/>
      <c r="G58" s="277"/>
      <c r="H58" s="230" t="s">
        <v>16</v>
      </c>
      <c r="I58" s="230" t="s">
        <v>17</v>
      </c>
      <c r="J58" s="230" t="s">
        <v>18</v>
      </c>
      <c r="K58" s="230" t="s">
        <v>19</v>
      </c>
      <c r="L58" s="230" t="s">
        <v>20</v>
      </c>
      <c r="M58" s="230" t="s">
        <v>21</v>
      </c>
      <c r="N58" s="230" t="s">
        <v>22</v>
      </c>
      <c r="O58" s="230" t="s">
        <v>23</v>
      </c>
    </row>
    <row r="59" spans="1:15" ht="25.5" x14ac:dyDescent="0.25">
      <c r="A59" s="76">
        <v>173</v>
      </c>
      <c r="B59" s="77" t="s">
        <v>102</v>
      </c>
      <c r="C59" s="76">
        <v>155</v>
      </c>
      <c r="D59" s="80">
        <v>5.87</v>
      </c>
      <c r="E59" s="80">
        <v>7.79</v>
      </c>
      <c r="F59" s="80">
        <v>26.64</v>
      </c>
      <c r="G59" s="80">
        <v>145.88</v>
      </c>
      <c r="H59" s="81">
        <v>0.128</v>
      </c>
      <c r="I59" s="81">
        <v>0.68</v>
      </c>
      <c r="J59" s="81">
        <v>3.1E-2</v>
      </c>
      <c r="K59" s="81">
        <v>0.41699999999999998</v>
      </c>
      <c r="L59" s="81">
        <v>105.48099999999999</v>
      </c>
      <c r="M59" s="81">
        <v>165.82</v>
      </c>
      <c r="N59" s="81">
        <v>50.164000000000001</v>
      </c>
      <c r="O59" s="81">
        <v>1.202</v>
      </c>
    </row>
    <row r="60" spans="1:15" x14ac:dyDescent="0.25">
      <c r="A60" s="78"/>
      <c r="B60" s="79" t="s">
        <v>68</v>
      </c>
      <c r="C60" s="76">
        <v>18</v>
      </c>
      <c r="D60" s="73">
        <v>1.39</v>
      </c>
      <c r="E60" s="73">
        <v>0.5</v>
      </c>
      <c r="F60" s="73">
        <v>9.1</v>
      </c>
      <c r="G60" s="73">
        <v>48.3</v>
      </c>
      <c r="H60" s="74">
        <v>1.2999999999999999E-2</v>
      </c>
      <c r="I60" s="74">
        <v>0</v>
      </c>
      <c r="J60" s="74">
        <v>0</v>
      </c>
      <c r="K60" s="74">
        <v>0.2</v>
      </c>
      <c r="L60" s="74">
        <v>2.2799999999999998</v>
      </c>
      <c r="M60" s="74">
        <v>7.8</v>
      </c>
      <c r="N60" s="74">
        <v>1.56</v>
      </c>
      <c r="O60" s="74">
        <v>0.14399999999999999</v>
      </c>
    </row>
    <row r="61" spans="1:15" ht="25.5" x14ac:dyDescent="0.25">
      <c r="A61" s="233" t="s">
        <v>140</v>
      </c>
      <c r="B61" s="79" t="s">
        <v>81</v>
      </c>
      <c r="C61" s="76">
        <v>215</v>
      </c>
      <c r="D61" s="13">
        <v>7.0000000000000007E-2</v>
      </c>
      <c r="E61" s="13">
        <v>0.02</v>
      </c>
      <c r="F61" s="13">
        <v>15</v>
      </c>
      <c r="G61" s="13">
        <v>60</v>
      </c>
      <c r="H61" s="25">
        <v>0</v>
      </c>
      <c r="I61" s="25">
        <v>0.03</v>
      </c>
      <c r="J61" s="25">
        <v>0</v>
      </c>
      <c r="K61" s="25">
        <v>0</v>
      </c>
      <c r="L61" s="25">
        <v>11.1</v>
      </c>
      <c r="M61" s="25">
        <v>2.8</v>
      </c>
      <c r="N61" s="25">
        <v>1.4</v>
      </c>
      <c r="O61" s="25">
        <v>0.28000000000000003</v>
      </c>
    </row>
    <row r="62" spans="1:15" x14ac:dyDescent="0.25">
      <c r="A62" s="78"/>
      <c r="B62" s="79" t="s">
        <v>73</v>
      </c>
      <c r="C62" s="76">
        <f t="shared" ref="C62:O62" si="6">SUM(C59:C61)</f>
        <v>388</v>
      </c>
      <c r="D62" s="76">
        <f t="shared" si="6"/>
        <v>7.33</v>
      </c>
      <c r="E62" s="76">
        <f t="shared" si="6"/>
        <v>8.3099999999999987</v>
      </c>
      <c r="F62" s="76">
        <f t="shared" si="6"/>
        <v>50.74</v>
      </c>
      <c r="G62" s="76">
        <f t="shared" si="6"/>
        <v>254.18</v>
      </c>
      <c r="H62" s="76">
        <f t="shared" si="6"/>
        <v>0.14100000000000001</v>
      </c>
      <c r="I62" s="76">
        <f t="shared" si="6"/>
        <v>0.71000000000000008</v>
      </c>
      <c r="J62" s="76">
        <f t="shared" si="6"/>
        <v>3.1E-2</v>
      </c>
      <c r="K62" s="76">
        <f t="shared" si="6"/>
        <v>0.61699999999999999</v>
      </c>
      <c r="L62" s="76">
        <f t="shared" si="6"/>
        <v>118.86099999999999</v>
      </c>
      <c r="M62" s="76">
        <f t="shared" si="6"/>
        <v>176.42000000000002</v>
      </c>
      <c r="N62" s="76">
        <f t="shared" si="6"/>
        <v>53.124000000000002</v>
      </c>
      <c r="O62" s="76">
        <f t="shared" si="6"/>
        <v>1.6259999999999999</v>
      </c>
    </row>
    <row r="63" spans="1:15" x14ac:dyDescent="0.25">
      <c r="A63" s="279" t="s">
        <v>42</v>
      </c>
      <c r="B63" s="279"/>
      <c r="C63" s="279"/>
      <c r="D63" s="279"/>
      <c r="E63" s="279"/>
      <c r="F63" s="279"/>
      <c r="G63" s="279"/>
      <c r="H63" s="279"/>
      <c r="I63" s="279"/>
      <c r="J63" s="279"/>
      <c r="K63" s="279"/>
      <c r="L63" s="279"/>
      <c r="M63" s="279"/>
      <c r="N63" s="279"/>
      <c r="O63" s="279"/>
    </row>
    <row r="64" spans="1:15" ht="25.5" x14ac:dyDescent="0.25">
      <c r="A64" s="56">
        <v>103</v>
      </c>
      <c r="B64" s="54" t="s">
        <v>57</v>
      </c>
      <c r="C64" s="57">
        <v>250</v>
      </c>
      <c r="D64" s="58">
        <v>2.69</v>
      </c>
      <c r="E64" s="58">
        <v>2.84</v>
      </c>
      <c r="F64" s="58">
        <v>17.46</v>
      </c>
      <c r="G64" s="58">
        <v>118.25</v>
      </c>
      <c r="H64" s="55">
        <v>0.113</v>
      </c>
      <c r="I64" s="55">
        <v>8.25</v>
      </c>
      <c r="J64" s="55">
        <v>0</v>
      </c>
      <c r="K64" s="55">
        <v>1.425</v>
      </c>
      <c r="L64" s="55">
        <v>29.2</v>
      </c>
      <c r="M64" s="55">
        <v>67.575000000000003</v>
      </c>
      <c r="N64" s="55">
        <v>27.274999999999999</v>
      </c>
      <c r="O64" s="55">
        <v>1.125</v>
      </c>
    </row>
    <row r="65" spans="1:15" ht="25.5" x14ac:dyDescent="0.25">
      <c r="A65" s="49" t="s">
        <v>58</v>
      </c>
      <c r="B65" s="50" t="s">
        <v>59</v>
      </c>
      <c r="C65" s="51">
        <v>90</v>
      </c>
      <c r="D65" s="52">
        <v>14.47</v>
      </c>
      <c r="E65" s="52">
        <v>17.47</v>
      </c>
      <c r="F65" s="52">
        <v>2.0499999999999998</v>
      </c>
      <c r="G65" s="52">
        <v>223.56</v>
      </c>
      <c r="H65" s="53">
        <v>7.0999999999999994E-2</v>
      </c>
      <c r="I65" s="53">
        <v>2.83</v>
      </c>
      <c r="J65" s="53">
        <v>7.0999999999999994E-2</v>
      </c>
      <c r="K65" s="53">
        <v>0.57399999999999995</v>
      </c>
      <c r="L65" s="53">
        <v>38.049999999999997</v>
      </c>
      <c r="M65" s="53">
        <v>154.63999999999999</v>
      </c>
      <c r="N65" s="53">
        <v>4.6079999999999997</v>
      </c>
      <c r="O65" s="53">
        <v>1.62</v>
      </c>
    </row>
    <row r="66" spans="1:15" x14ac:dyDescent="0.25">
      <c r="A66" s="161">
        <v>143</v>
      </c>
      <c r="B66" s="42" t="s">
        <v>60</v>
      </c>
      <c r="C66" s="32">
        <v>150</v>
      </c>
      <c r="D66" s="33">
        <v>2.6</v>
      </c>
      <c r="E66" s="33">
        <v>11.05</v>
      </c>
      <c r="F66" s="33">
        <v>12.8</v>
      </c>
      <c r="G66" s="33">
        <v>163.5</v>
      </c>
      <c r="H66" s="34">
        <v>0.09</v>
      </c>
      <c r="I66" s="34">
        <v>18.765000000000001</v>
      </c>
      <c r="J66" s="34">
        <v>3.9E-2</v>
      </c>
      <c r="K66" s="34">
        <v>2.9329999999999998</v>
      </c>
      <c r="L66" s="34">
        <v>53.94</v>
      </c>
      <c r="M66" s="34">
        <v>65.25</v>
      </c>
      <c r="N66" s="34">
        <v>24.39</v>
      </c>
      <c r="O66" s="34">
        <v>0.88500000000000001</v>
      </c>
    </row>
    <row r="67" spans="1:15" x14ac:dyDescent="0.25">
      <c r="A67" s="161" t="s">
        <v>136</v>
      </c>
      <c r="B67" s="42" t="s">
        <v>61</v>
      </c>
      <c r="C67" s="32">
        <v>200</v>
      </c>
      <c r="D67" s="33">
        <v>0.68</v>
      </c>
      <c r="E67" s="33">
        <v>0.28000000000000003</v>
      </c>
      <c r="F67" s="33">
        <v>20.76</v>
      </c>
      <c r="G67" s="33">
        <v>88.2</v>
      </c>
      <c r="H67" s="34">
        <v>1.2E-2</v>
      </c>
      <c r="I67" s="34">
        <v>100</v>
      </c>
      <c r="J67" s="34">
        <v>0</v>
      </c>
      <c r="K67" s="34">
        <v>0.76</v>
      </c>
      <c r="L67" s="34">
        <v>21.34</v>
      </c>
      <c r="M67" s="34">
        <v>3.44</v>
      </c>
      <c r="N67" s="34">
        <v>3.44</v>
      </c>
      <c r="O67" s="34">
        <v>0.63400000000000001</v>
      </c>
    </row>
    <row r="68" spans="1:15" x14ac:dyDescent="0.25">
      <c r="A68" s="161"/>
      <c r="B68" s="42" t="s">
        <v>46</v>
      </c>
      <c r="C68" s="32">
        <v>40</v>
      </c>
      <c r="D68" s="109">
        <v>4.8</v>
      </c>
      <c r="E68" s="109">
        <v>0.52</v>
      </c>
      <c r="F68" s="109">
        <v>22.2</v>
      </c>
      <c r="G68" s="109">
        <v>103</v>
      </c>
      <c r="H68" s="45">
        <v>6.3E-2</v>
      </c>
      <c r="I68" s="45">
        <v>0</v>
      </c>
      <c r="J68" s="45">
        <v>0</v>
      </c>
      <c r="K68" s="45">
        <v>0</v>
      </c>
      <c r="L68" s="45">
        <v>10.92</v>
      </c>
      <c r="M68" s="45">
        <v>34.86</v>
      </c>
      <c r="N68" s="45">
        <v>14.7</v>
      </c>
      <c r="O68" s="45">
        <v>0.67</v>
      </c>
    </row>
    <row r="69" spans="1:15" x14ac:dyDescent="0.25">
      <c r="A69" s="23"/>
      <c r="B69" s="77" t="s">
        <v>74</v>
      </c>
      <c r="C69" s="19">
        <f t="shared" ref="C69:O69" si="7">SUM(C64:C68)</f>
        <v>730</v>
      </c>
      <c r="D69" s="13">
        <f t="shared" si="7"/>
        <v>25.240000000000002</v>
      </c>
      <c r="E69" s="13">
        <f t="shared" si="7"/>
        <v>32.160000000000004</v>
      </c>
      <c r="F69" s="13">
        <f t="shared" si="7"/>
        <v>75.27000000000001</v>
      </c>
      <c r="G69" s="13">
        <f t="shared" si="7"/>
        <v>696.51</v>
      </c>
      <c r="H69" s="25">
        <f t="shared" si="7"/>
        <v>0.34900000000000003</v>
      </c>
      <c r="I69" s="25">
        <f t="shared" si="7"/>
        <v>129.845</v>
      </c>
      <c r="J69" s="25">
        <f t="shared" si="7"/>
        <v>0.10999999999999999</v>
      </c>
      <c r="K69" s="25">
        <f t="shared" si="7"/>
        <v>5.6920000000000002</v>
      </c>
      <c r="L69" s="25">
        <f t="shared" si="7"/>
        <v>153.44999999999999</v>
      </c>
      <c r="M69" s="25">
        <f t="shared" si="7"/>
        <v>325.76499999999999</v>
      </c>
      <c r="N69" s="25">
        <f t="shared" si="7"/>
        <v>74.412999999999997</v>
      </c>
      <c r="O69" s="25">
        <f t="shared" si="7"/>
        <v>4.9340000000000002</v>
      </c>
    </row>
    <row r="70" spans="1:15" x14ac:dyDescent="0.25">
      <c r="A70" s="23"/>
      <c r="B70" s="82" t="s">
        <v>75</v>
      </c>
      <c r="C70" s="86">
        <f t="shared" ref="C70:O70" si="8">C62+C69</f>
        <v>1118</v>
      </c>
      <c r="D70" s="87">
        <f t="shared" si="8"/>
        <v>32.57</v>
      </c>
      <c r="E70" s="87">
        <f t="shared" si="8"/>
        <v>40.47</v>
      </c>
      <c r="F70" s="87">
        <f t="shared" si="8"/>
        <v>126.01000000000002</v>
      </c>
      <c r="G70" s="87">
        <f t="shared" si="8"/>
        <v>950.69</v>
      </c>
      <c r="H70" s="88">
        <f t="shared" si="8"/>
        <v>0.49000000000000005</v>
      </c>
      <c r="I70" s="88">
        <f t="shared" si="8"/>
        <v>130.55500000000001</v>
      </c>
      <c r="J70" s="88">
        <f t="shared" si="8"/>
        <v>0.14099999999999999</v>
      </c>
      <c r="K70" s="88">
        <f t="shared" si="8"/>
        <v>6.3090000000000002</v>
      </c>
      <c r="L70" s="88">
        <f t="shared" si="8"/>
        <v>272.31099999999998</v>
      </c>
      <c r="M70" s="88">
        <f t="shared" si="8"/>
        <v>502.185</v>
      </c>
      <c r="N70" s="88">
        <f t="shared" si="8"/>
        <v>127.53700000000001</v>
      </c>
      <c r="O70" s="88">
        <f t="shared" si="8"/>
        <v>6.5600000000000005</v>
      </c>
    </row>
    <row r="71" spans="1:15" x14ac:dyDescent="0.25">
      <c r="A71" s="280" t="s">
        <v>28</v>
      </c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</row>
    <row r="72" spans="1:15" x14ac:dyDescent="0.25">
      <c r="A72" s="270" t="s">
        <v>76</v>
      </c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</row>
    <row r="73" spans="1:15" x14ac:dyDescent="0.25">
      <c r="A73" s="277" t="s">
        <v>26</v>
      </c>
      <c r="B73" s="282" t="s">
        <v>24</v>
      </c>
      <c r="C73" s="277" t="s">
        <v>9</v>
      </c>
      <c r="D73" s="277" t="s">
        <v>10</v>
      </c>
      <c r="E73" s="277" t="s">
        <v>11</v>
      </c>
      <c r="F73" s="277" t="s">
        <v>12</v>
      </c>
      <c r="G73" s="277" t="s">
        <v>13</v>
      </c>
      <c r="H73" s="284" t="s">
        <v>14</v>
      </c>
      <c r="I73" s="285"/>
      <c r="J73" s="285"/>
      <c r="K73" s="286"/>
      <c r="L73" s="284" t="s">
        <v>15</v>
      </c>
      <c r="M73" s="285"/>
      <c r="N73" s="285"/>
      <c r="O73" s="286"/>
    </row>
    <row r="74" spans="1:15" x14ac:dyDescent="0.25">
      <c r="A74" s="278"/>
      <c r="B74" s="287"/>
      <c r="C74" s="278"/>
      <c r="D74" s="278"/>
      <c r="E74" s="278"/>
      <c r="F74" s="278"/>
      <c r="G74" s="278"/>
      <c r="H74" s="231" t="s">
        <v>16</v>
      </c>
      <c r="I74" s="231" t="s">
        <v>17</v>
      </c>
      <c r="J74" s="231" t="s">
        <v>18</v>
      </c>
      <c r="K74" s="231" t="s">
        <v>19</v>
      </c>
      <c r="L74" s="231" t="s">
        <v>20</v>
      </c>
      <c r="M74" s="231" t="s">
        <v>21</v>
      </c>
      <c r="N74" s="231" t="s">
        <v>22</v>
      </c>
      <c r="O74" s="231" t="s">
        <v>23</v>
      </c>
    </row>
    <row r="75" spans="1:15" ht="25.5" x14ac:dyDescent="0.25">
      <c r="A75" s="89">
        <v>204</v>
      </c>
      <c r="B75" s="92" t="s">
        <v>101</v>
      </c>
      <c r="C75" s="89">
        <v>125</v>
      </c>
      <c r="D75" s="90">
        <v>8.48</v>
      </c>
      <c r="E75" s="89">
        <v>11.4</v>
      </c>
      <c r="F75" s="89">
        <v>21.35</v>
      </c>
      <c r="G75" s="89">
        <v>222.2</v>
      </c>
      <c r="H75" s="91">
        <v>0.05</v>
      </c>
      <c r="I75" s="91">
        <v>0.14000000000000001</v>
      </c>
      <c r="J75" s="89">
        <v>0.08</v>
      </c>
      <c r="K75" s="89">
        <v>0.67800000000000005</v>
      </c>
      <c r="L75" s="89">
        <v>184.98</v>
      </c>
      <c r="M75" s="89">
        <v>126.9</v>
      </c>
      <c r="N75" s="89">
        <v>12.7</v>
      </c>
      <c r="O75" s="89">
        <v>0.77400000000000002</v>
      </c>
    </row>
    <row r="76" spans="1:15" x14ac:dyDescent="0.25">
      <c r="A76" s="95" t="s">
        <v>141</v>
      </c>
      <c r="B76" s="14" t="s">
        <v>71</v>
      </c>
      <c r="C76" s="89">
        <v>200</v>
      </c>
      <c r="D76" s="89">
        <v>3.16</v>
      </c>
      <c r="E76" s="89">
        <v>2.68</v>
      </c>
      <c r="F76" s="89">
        <v>15.94</v>
      </c>
      <c r="G76" s="90">
        <v>100</v>
      </c>
      <c r="H76" s="91">
        <v>0.04</v>
      </c>
      <c r="I76" s="91">
        <v>1.3</v>
      </c>
      <c r="J76" s="91">
        <v>0.02</v>
      </c>
      <c r="K76" s="91">
        <v>0</v>
      </c>
      <c r="L76" s="91">
        <v>125.78</v>
      </c>
      <c r="M76" s="91">
        <v>90</v>
      </c>
      <c r="N76" s="91">
        <v>14</v>
      </c>
      <c r="O76" s="91">
        <v>0.14000000000000001</v>
      </c>
    </row>
    <row r="77" spans="1:15" x14ac:dyDescent="0.25">
      <c r="A77" s="78"/>
      <c r="B77" s="79" t="s">
        <v>68</v>
      </c>
      <c r="C77" s="76">
        <v>18</v>
      </c>
      <c r="D77" s="73">
        <v>1.39</v>
      </c>
      <c r="E77" s="73">
        <v>0.5</v>
      </c>
      <c r="F77" s="73">
        <v>9.1</v>
      </c>
      <c r="G77" s="73">
        <v>48.3</v>
      </c>
      <c r="H77" s="74">
        <v>1.2999999999999999E-2</v>
      </c>
      <c r="I77" s="74">
        <v>0</v>
      </c>
      <c r="J77" s="74">
        <v>0</v>
      </c>
      <c r="K77" s="74">
        <v>0.2</v>
      </c>
      <c r="L77" s="74">
        <v>2.2799999999999998</v>
      </c>
      <c r="M77" s="74">
        <v>7.8</v>
      </c>
      <c r="N77" s="74">
        <v>1.56</v>
      </c>
      <c r="O77" s="74">
        <v>0.14399999999999999</v>
      </c>
    </row>
    <row r="78" spans="1:15" x14ac:dyDescent="0.25">
      <c r="A78" s="84"/>
      <c r="B78" s="79" t="s">
        <v>73</v>
      </c>
      <c r="C78" s="78">
        <f t="shared" ref="C78:O78" si="9">SUM(C75:C77)</f>
        <v>343</v>
      </c>
      <c r="D78" s="78">
        <f t="shared" si="9"/>
        <v>13.030000000000001</v>
      </c>
      <c r="E78" s="78">
        <f t="shared" si="9"/>
        <v>14.58</v>
      </c>
      <c r="F78" s="78">
        <f t="shared" si="9"/>
        <v>46.39</v>
      </c>
      <c r="G78" s="78">
        <f t="shared" si="9"/>
        <v>370.5</v>
      </c>
      <c r="H78" s="78">
        <f t="shared" si="9"/>
        <v>0.10299999999999999</v>
      </c>
      <c r="I78" s="78">
        <f t="shared" si="9"/>
        <v>1.44</v>
      </c>
      <c r="J78" s="78">
        <f t="shared" si="9"/>
        <v>0.1</v>
      </c>
      <c r="K78" s="78">
        <f t="shared" si="9"/>
        <v>0.87800000000000011</v>
      </c>
      <c r="L78" s="78">
        <f t="shared" si="9"/>
        <v>313.03999999999996</v>
      </c>
      <c r="M78" s="78">
        <f t="shared" si="9"/>
        <v>224.70000000000002</v>
      </c>
      <c r="N78" s="78">
        <f t="shared" si="9"/>
        <v>28.259999999999998</v>
      </c>
      <c r="O78" s="78">
        <f t="shared" si="9"/>
        <v>1.0580000000000001</v>
      </c>
    </row>
    <row r="79" spans="1:15" x14ac:dyDescent="0.25">
      <c r="A79" s="270" t="s">
        <v>42</v>
      </c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</row>
    <row r="80" spans="1:15" ht="38.25" x14ac:dyDescent="0.25">
      <c r="A80" s="112">
        <v>88</v>
      </c>
      <c r="B80" s="113" t="s">
        <v>64</v>
      </c>
      <c r="C80" s="114">
        <v>260</v>
      </c>
      <c r="D80" s="115">
        <v>2.0299999999999998</v>
      </c>
      <c r="E80" s="115">
        <v>6.45</v>
      </c>
      <c r="F80" s="115">
        <v>8.26</v>
      </c>
      <c r="G80" s="115">
        <v>105.95</v>
      </c>
      <c r="H80" s="116">
        <v>6.3E-2</v>
      </c>
      <c r="I80" s="116">
        <v>15.82</v>
      </c>
      <c r="J80" s="116">
        <v>0.01</v>
      </c>
      <c r="K80" s="116">
        <v>2.3530000000000002</v>
      </c>
      <c r="L80" s="116">
        <v>58.05</v>
      </c>
      <c r="M80" s="116">
        <v>55.1</v>
      </c>
      <c r="N80" s="116">
        <v>23.03</v>
      </c>
      <c r="O80" s="116">
        <v>0.85</v>
      </c>
    </row>
    <row r="81" spans="1:15" ht="25.5" x14ac:dyDescent="0.25">
      <c r="A81" s="8">
        <v>229</v>
      </c>
      <c r="B81" s="9" t="s">
        <v>95</v>
      </c>
      <c r="C81" s="18">
        <v>100</v>
      </c>
      <c r="D81" s="12">
        <v>10.76</v>
      </c>
      <c r="E81" s="12">
        <v>5.75</v>
      </c>
      <c r="F81" s="12">
        <v>3.8</v>
      </c>
      <c r="G81" s="12">
        <v>116</v>
      </c>
      <c r="H81" s="20">
        <v>0.05</v>
      </c>
      <c r="I81" s="20">
        <v>6.45</v>
      </c>
      <c r="J81" s="20">
        <v>6.0000000000000001E-3</v>
      </c>
      <c r="K81" s="20">
        <v>5.38</v>
      </c>
      <c r="L81" s="20">
        <v>36.950000000000003</v>
      </c>
      <c r="M81" s="20">
        <v>32.869999999999997</v>
      </c>
      <c r="N81" s="20">
        <v>37.28</v>
      </c>
      <c r="O81" s="20">
        <v>0.77</v>
      </c>
    </row>
    <row r="82" spans="1:15" ht="38.25" x14ac:dyDescent="0.25">
      <c r="A82" s="233" t="s">
        <v>83</v>
      </c>
      <c r="B82" s="22" t="s">
        <v>106</v>
      </c>
      <c r="C82" s="21">
        <v>180</v>
      </c>
      <c r="D82" s="13">
        <v>3.3</v>
      </c>
      <c r="E82" s="13">
        <v>4.83</v>
      </c>
      <c r="F82" s="13">
        <v>18.95</v>
      </c>
      <c r="G82" s="13">
        <v>140.85</v>
      </c>
      <c r="H82" s="25">
        <v>0.152</v>
      </c>
      <c r="I82" s="25">
        <v>19.21</v>
      </c>
      <c r="J82" s="25">
        <v>0</v>
      </c>
      <c r="K82" s="25">
        <v>0.39</v>
      </c>
      <c r="L82" s="25">
        <v>41.18</v>
      </c>
      <c r="M82" s="25">
        <v>94.4</v>
      </c>
      <c r="N82" s="25">
        <v>31.95</v>
      </c>
      <c r="O82" s="25">
        <v>1.19</v>
      </c>
    </row>
    <row r="83" spans="1:15" x14ac:dyDescent="0.25">
      <c r="A83" s="162" t="s">
        <v>137</v>
      </c>
      <c r="B83" s="29" t="s">
        <v>119</v>
      </c>
      <c r="C83" s="26">
        <v>200</v>
      </c>
      <c r="D83" s="27">
        <v>0.16</v>
      </c>
      <c r="E83" s="27">
        <v>0.16</v>
      </c>
      <c r="F83" s="27">
        <v>27.88</v>
      </c>
      <c r="G83" s="27">
        <v>114.6</v>
      </c>
      <c r="H83" s="28">
        <v>1.2E-2</v>
      </c>
      <c r="I83" s="28">
        <v>0.9</v>
      </c>
      <c r="J83" s="28">
        <v>0</v>
      </c>
      <c r="K83" s="28">
        <v>0.16</v>
      </c>
      <c r="L83" s="28">
        <v>14.18</v>
      </c>
      <c r="M83" s="28">
        <v>4.4000000000000004</v>
      </c>
      <c r="N83" s="28">
        <v>5.14</v>
      </c>
      <c r="O83" s="28">
        <v>0.95</v>
      </c>
    </row>
    <row r="84" spans="1:15" x14ac:dyDescent="0.25">
      <c r="A84" s="78"/>
      <c r="B84" s="79" t="s">
        <v>68</v>
      </c>
      <c r="C84" s="76">
        <v>18</v>
      </c>
      <c r="D84" s="73">
        <v>1.39</v>
      </c>
      <c r="E84" s="73">
        <v>0.5</v>
      </c>
      <c r="F84" s="73">
        <v>9.1</v>
      </c>
      <c r="G84" s="73">
        <v>48.3</v>
      </c>
      <c r="H84" s="74">
        <v>1.2999999999999999E-2</v>
      </c>
      <c r="I84" s="74">
        <v>0</v>
      </c>
      <c r="J84" s="74">
        <v>0</v>
      </c>
      <c r="K84" s="74">
        <v>0.2</v>
      </c>
      <c r="L84" s="74">
        <v>2.2799999999999998</v>
      </c>
      <c r="M84" s="74">
        <v>7.8</v>
      </c>
      <c r="N84" s="74">
        <v>1.56</v>
      </c>
      <c r="O84" s="74">
        <v>0.14399999999999999</v>
      </c>
    </row>
    <row r="85" spans="1:15" x14ac:dyDescent="0.25">
      <c r="A85" s="161"/>
      <c r="B85" s="42" t="s">
        <v>46</v>
      </c>
      <c r="C85" s="32">
        <v>40</v>
      </c>
      <c r="D85" s="109">
        <v>4.8</v>
      </c>
      <c r="E85" s="109">
        <v>0.52</v>
      </c>
      <c r="F85" s="109">
        <v>22.2</v>
      </c>
      <c r="G85" s="109">
        <v>103</v>
      </c>
      <c r="H85" s="48">
        <v>6.3E-2</v>
      </c>
      <c r="I85" s="48">
        <v>0</v>
      </c>
      <c r="J85" s="48">
        <v>0</v>
      </c>
      <c r="K85" s="48">
        <v>0</v>
      </c>
      <c r="L85" s="48">
        <v>10.92</v>
      </c>
      <c r="M85" s="48">
        <v>34.86</v>
      </c>
      <c r="N85" s="48">
        <v>14.7</v>
      </c>
      <c r="O85" s="48">
        <v>0.67</v>
      </c>
    </row>
    <row r="86" spans="1:15" x14ac:dyDescent="0.25">
      <c r="A86" s="23"/>
      <c r="B86" s="77" t="s">
        <v>74</v>
      </c>
      <c r="C86" s="19">
        <f t="shared" ref="C86:O86" si="10">SUM(C80:C85)</f>
        <v>798</v>
      </c>
      <c r="D86" s="13">
        <f t="shared" si="10"/>
        <v>22.44</v>
      </c>
      <c r="E86" s="13">
        <f t="shared" si="10"/>
        <v>18.21</v>
      </c>
      <c r="F86" s="13">
        <f t="shared" si="10"/>
        <v>90.19</v>
      </c>
      <c r="G86" s="13">
        <f t="shared" si="10"/>
        <v>628.69999999999993</v>
      </c>
      <c r="H86" s="25">
        <f t="shared" si="10"/>
        <v>0.35300000000000004</v>
      </c>
      <c r="I86" s="25">
        <f t="shared" si="10"/>
        <v>42.38</v>
      </c>
      <c r="J86" s="25">
        <f t="shared" si="10"/>
        <v>1.6E-2</v>
      </c>
      <c r="K86" s="25">
        <f t="shared" si="10"/>
        <v>8.4830000000000005</v>
      </c>
      <c r="L86" s="25">
        <f t="shared" si="10"/>
        <v>163.56</v>
      </c>
      <c r="M86" s="25">
        <f t="shared" si="10"/>
        <v>229.43</v>
      </c>
      <c r="N86" s="25">
        <f t="shared" si="10"/>
        <v>113.66000000000001</v>
      </c>
      <c r="O86" s="25">
        <f t="shared" si="10"/>
        <v>4.5739999999999998</v>
      </c>
    </row>
    <row r="87" spans="1:15" x14ac:dyDescent="0.25">
      <c r="A87" s="23"/>
      <c r="B87" s="82" t="s">
        <v>75</v>
      </c>
      <c r="C87" s="86">
        <f t="shared" ref="C87:O87" si="11">C78+C86</f>
        <v>1141</v>
      </c>
      <c r="D87" s="87">
        <f t="shared" si="11"/>
        <v>35.47</v>
      </c>
      <c r="E87" s="87">
        <f t="shared" si="11"/>
        <v>32.79</v>
      </c>
      <c r="F87" s="87">
        <f t="shared" si="11"/>
        <v>136.57999999999998</v>
      </c>
      <c r="G87" s="87">
        <f t="shared" si="11"/>
        <v>999.19999999999993</v>
      </c>
      <c r="H87" s="88">
        <f t="shared" si="11"/>
        <v>0.45600000000000002</v>
      </c>
      <c r="I87" s="88">
        <f t="shared" si="11"/>
        <v>43.82</v>
      </c>
      <c r="J87" s="88">
        <f t="shared" si="11"/>
        <v>0.11600000000000001</v>
      </c>
      <c r="K87" s="88">
        <f t="shared" si="11"/>
        <v>9.3610000000000007</v>
      </c>
      <c r="L87" s="88">
        <f t="shared" si="11"/>
        <v>476.59999999999997</v>
      </c>
      <c r="M87" s="88">
        <f t="shared" si="11"/>
        <v>454.13</v>
      </c>
      <c r="N87" s="88">
        <f t="shared" si="11"/>
        <v>141.92000000000002</v>
      </c>
      <c r="O87" s="88">
        <f t="shared" si="11"/>
        <v>5.6319999999999997</v>
      </c>
    </row>
    <row r="88" spans="1:15" x14ac:dyDescent="0.25">
      <c r="A88" s="85" t="s">
        <v>29</v>
      </c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</row>
    <row r="89" spans="1:15" x14ac:dyDescent="0.25">
      <c r="A89" s="270" t="s">
        <v>76</v>
      </c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  <c r="O89" s="270"/>
    </row>
    <row r="90" spans="1:15" x14ac:dyDescent="0.25">
      <c r="A90" s="277" t="s">
        <v>26</v>
      </c>
      <c r="B90" s="275" t="s">
        <v>24</v>
      </c>
      <c r="C90" s="269" t="s">
        <v>9</v>
      </c>
      <c r="D90" s="269" t="s">
        <v>10</v>
      </c>
      <c r="E90" s="269" t="s">
        <v>11</v>
      </c>
      <c r="F90" s="269" t="s">
        <v>12</v>
      </c>
      <c r="G90" s="269" t="s">
        <v>13</v>
      </c>
      <c r="H90" s="269" t="s">
        <v>14</v>
      </c>
      <c r="I90" s="269"/>
      <c r="J90" s="269"/>
      <c r="K90" s="269"/>
      <c r="L90" s="269" t="s">
        <v>15</v>
      </c>
      <c r="M90" s="269"/>
      <c r="N90" s="269"/>
      <c r="O90" s="269"/>
    </row>
    <row r="91" spans="1:15" x14ac:dyDescent="0.25">
      <c r="A91" s="278"/>
      <c r="B91" s="275"/>
      <c r="C91" s="269"/>
      <c r="D91" s="269"/>
      <c r="E91" s="269"/>
      <c r="F91" s="269"/>
      <c r="G91" s="269"/>
      <c r="H91" s="231" t="s">
        <v>16</v>
      </c>
      <c r="I91" s="231" t="s">
        <v>17</v>
      </c>
      <c r="J91" s="231" t="s">
        <v>18</v>
      </c>
      <c r="K91" s="231" t="s">
        <v>19</v>
      </c>
      <c r="L91" s="231" t="s">
        <v>20</v>
      </c>
      <c r="M91" s="231" t="s">
        <v>21</v>
      </c>
      <c r="N91" s="231" t="s">
        <v>22</v>
      </c>
      <c r="O91" s="231" t="s">
        <v>23</v>
      </c>
    </row>
    <row r="92" spans="1:15" ht="15" customHeight="1" x14ac:dyDescent="0.25">
      <c r="A92" s="96">
        <v>174</v>
      </c>
      <c r="B92" s="79" t="s">
        <v>77</v>
      </c>
      <c r="C92" s="76">
        <v>150</v>
      </c>
      <c r="D92" s="76">
        <v>4.4400000000000004</v>
      </c>
      <c r="E92" s="76">
        <v>2.7</v>
      </c>
      <c r="F92" s="76">
        <v>32.119999999999997</v>
      </c>
      <c r="G92" s="76">
        <v>171</v>
      </c>
      <c r="H92" s="76">
        <v>4.4999999999999998E-2</v>
      </c>
      <c r="I92" s="81">
        <v>0.72</v>
      </c>
      <c r="J92" s="76">
        <v>1.0999999999999999E-2</v>
      </c>
      <c r="K92" s="81">
        <v>0.09</v>
      </c>
      <c r="L92" s="76">
        <v>96.203000000000003</v>
      </c>
      <c r="M92" s="81">
        <v>115.83</v>
      </c>
      <c r="N92" s="76">
        <v>27.344999999999999</v>
      </c>
      <c r="O92" s="76">
        <v>0.435</v>
      </c>
    </row>
    <row r="93" spans="1:15" ht="30.75" customHeight="1" x14ac:dyDescent="0.25">
      <c r="A93" s="233" t="s">
        <v>142</v>
      </c>
      <c r="B93" s="10" t="s">
        <v>82</v>
      </c>
      <c r="C93" s="67">
        <v>215</v>
      </c>
      <c r="D93" s="13">
        <v>7.0000000000000007E-2</v>
      </c>
      <c r="E93" s="13">
        <v>0.02</v>
      </c>
      <c r="F93" s="13">
        <v>15</v>
      </c>
      <c r="G93" s="13">
        <v>60</v>
      </c>
      <c r="H93" s="25">
        <v>0</v>
      </c>
      <c r="I93" s="25">
        <v>0.03</v>
      </c>
      <c r="J93" s="25">
        <v>0</v>
      </c>
      <c r="K93" s="25">
        <v>0</v>
      </c>
      <c r="L93" s="25">
        <v>11.1</v>
      </c>
      <c r="M93" s="25">
        <v>2.8</v>
      </c>
      <c r="N93" s="25">
        <v>1.4</v>
      </c>
      <c r="O93" s="25">
        <v>0.28000000000000003</v>
      </c>
    </row>
    <row r="94" spans="1:15" x14ac:dyDescent="0.25">
      <c r="A94" s="78"/>
      <c r="B94" s="79" t="s">
        <v>68</v>
      </c>
      <c r="C94" s="76">
        <v>18</v>
      </c>
      <c r="D94" s="73">
        <v>1.39</v>
      </c>
      <c r="E94" s="73">
        <v>0.5</v>
      </c>
      <c r="F94" s="73">
        <v>9.1</v>
      </c>
      <c r="G94" s="73">
        <v>48.3</v>
      </c>
      <c r="H94" s="74">
        <v>1.2999999999999999E-2</v>
      </c>
      <c r="I94" s="74">
        <v>0</v>
      </c>
      <c r="J94" s="74">
        <v>0</v>
      </c>
      <c r="K94" s="74">
        <v>0.2</v>
      </c>
      <c r="L94" s="74">
        <v>2.2799999999999998</v>
      </c>
      <c r="M94" s="74">
        <v>7.8</v>
      </c>
      <c r="N94" s="74">
        <v>1.56</v>
      </c>
      <c r="O94" s="74">
        <v>0.14399999999999999</v>
      </c>
    </row>
    <row r="95" spans="1:15" x14ac:dyDescent="0.25">
      <c r="A95" s="84"/>
      <c r="B95" s="79" t="s">
        <v>73</v>
      </c>
      <c r="C95" s="78">
        <f t="shared" ref="C95:O95" si="12">SUM(C92:C94)</f>
        <v>383</v>
      </c>
      <c r="D95" s="78">
        <f t="shared" si="12"/>
        <v>5.9</v>
      </c>
      <c r="E95" s="78">
        <f t="shared" si="12"/>
        <v>3.22</v>
      </c>
      <c r="F95" s="78">
        <f t="shared" si="12"/>
        <v>56.22</v>
      </c>
      <c r="G95" s="93">
        <f t="shared" si="12"/>
        <v>279.3</v>
      </c>
      <c r="H95" s="94">
        <f t="shared" si="12"/>
        <v>5.7999999999999996E-2</v>
      </c>
      <c r="I95" s="94">
        <f t="shared" si="12"/>
        <v>0.75</v>
      </c>
      <c r="J95" s="94">
        <f t="shared" si="12"/>
        <v>1.0999999999999999E-2</v>
      </c>
      <c r="K95" s="94">
        <f t="shared" si="12"/>
        <v>0.29000000000000004</v>
      </c>
      <c r="L95" s="94">
        <f t="shared" si="12"/>
        <v>109.583</v>
      </c>
      <c r="M95" s="94">
        <f t="shared" si="12"/>
        <v>126.42999999999999</v>
      </c>
      <c r="N95" s="94">
        <f t="shared" si="12"/>
        <v>30.304999999999996</v>
      </c>
      <c r="O95" s="94">
        <f t="shared" si="12"/>
        <v>0.8590000000000001</v>
      </c>
    </row>
    <row r="96" spans="1:15" x14ac:dyDescent="0.25">
      <c r="A96" s="270" t="s">
        <v>42</v>
      </c>
      <c r="B96" s="270"/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  <c r="O96" s="270"/>
    </row>
    <row r="97" spans="1:15" x14ac:dyDescent="0.25">
      <c r="A97" s="35">
        <v>102</v>
      </c>
      <c r="B97" s="31" t="s">
        <v>56</v>
      </c>
      <c r="C97" s="36">
        <v>250</v>
      </c>
      <c r="D97" s="37">
        <v>5.49</v>
      </c>
      <c r="E97" s="37">
        <v>5.27</v>
      </c>
      <c r="F97" s="37">
        <v>16.54</v>
      </c>
      <c r="G97" s="37">
        <v>148.25</v>
      </c>
      <c r="H97" s="34">
        <v>0.22800000000000001</v>
      </c>
      <c r="I97" s="34">
        <v>5.8250000000000002</v>
      </c>
      <c r="J97" s="34">
        <v>0</v>
      </c>
      <c r="K97" s="34">
        <v>2.4249999999999998</v>
      </c>
      <c r="L97" s="34">
        <v>5.8250000000000002</v>
      </c>
      <c r="M97" s="34">
        <v>88.1</v>
      </c>
      <c r="N97" s="34">
        <v>35.575000000000003</v>
      </c>
      <c r="O97" s="34">
        <v>2.0499999999999998</v>
      </c>
    </row>
    <row r="98" spans="1:15" ht="25.5" x14ac:dyDescent="0.25">
      <c r="A98" s="8" t="s">
        <v>139</v>
      </c>
      <c r="B98" s="9" t="s">
        <v>90</v>
      </c>
      <c r="C98" s="18">
        <v>90</v>
      </c>
      <c r="D98" s="12">
        <v>7.79</v>
      </c>
      <c r="E98" s="12">
        <v>17.27</v>
      </c>
      <c r="F98" s="12">
        <v>9.9</v>
      </c>
      <c r="G98" s="12">
        <v>203.96</v>
      </c>
      <c r="H98" s="20">
        <v>0.22600000000000001</v>
      </c>
      <c r="I98" s="20">
        <v>2.968</v>
      </c>
      <c r="J98" s="20">
        <v>0.01</v>
      </c>
      <c r="K98" s="20">
        <v>2.1659999999999999</v>
      </c>
      <c r="L98" s="20">
        <v>14.23</v>
      </c>
      <c r="M98" s="20">
        <v>99.51</v>
      </c>
      <c r="N98" s="20">
        <v>22.08</v>
      </c>
      <c r="O98" s="20">
        <v>1.296</v>
      </c>
    </row>
    <row r="99" spans="1:15" ht="38.25" x14ac:dyDescent="0.25">
      <c r="A99" s="77" t="s">
        <v>107</v>
      </c>
      <c r="B99" s="77" t="s">
        <v>108</v>
      </c>
      <c r="C99" s="21">
        <v>150</v>
      </c>
      <c r="D99" s="13">
        <v>6.42</v>
      </c>
      <c r="E99" s="13">
        <v>4.5949999999999998</v>
      </c>
      <c r="F99" s="13">
        <v>28.25</v>
      </c>
      <c r="G99" s="13">
        <v>179.55</v>
      </c>
      <c r="H99" s="25">
        <v>6.8000000000000005E-2</v>
      </c>
      <c r="I99" s="25">
        <v>0.57799999999999996</v>
      </c>
      <c r="J99" s="25">
        <v>1E-3</v>
      </c>
      <c r="K99" s="25">
        <v>0.97</v>
      </c>
      <c r="L99" s="25">
        <v>15.96</v>
      </c>
      <c r="M99" s="25">
        <v>47.895000000000003</v>
      </c>
      <c r="N99" s="25">
        <v>24.495000000000001</v>
      </c>
      <c r="O99" s="25">
        <v>1.208</v>
      </c>
    </row>
    <row r="100" spans="1:15" x14ac:dyDescent="0.25">
      <c r="A100" s="233"/>
      <c r="B100" s="22" t="s">
        <v>51</v>
      </c>
      <c r="C100" s="21">
        <v>200</v>
      </c>
      <c r="D100" s="13">
        <v>0</v>
      </c>
      <c r="E100" s="13">
        <v>0</v>
      </c>
      <c r="F100" s="13">
        <v>26</v>
      </c>
      <c r="G100" s="13">
        <v>105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</row>
    <row r="101" spans="1:15" x14ac:dyDescent="0.25">
      <c r="A101" s="161"/>
      <c r="B101" s="42" t="s">
        <v>46</v>
      </c>
      <c r="C101" s="32">
        <v>40</v>
      </c>
      <c r="D101" s="109">
        <v>4.8</v>
      </c>
      <c r="E101" s="109">
        <v>0.52</v>
      </c>
      <c r="F101" s="109">
        <v>22.2</v>
      </c>
      <c r="G101" s="109">
        <v>103</v>
      </c>
      <c r="H101" s="102">
        <v>6.3E-2</v>
      </c>
      <c r="I101" s="102">
        <v>0</v>
      </c>
      <c r="J101" s="102">
        <v>0</v>
      </c>
      <c r="K101" s="102">
        <v>0</v>
      </c>
      <c r="L101" s="102">
        <v>10.92</v>
      </c>
      <c r="M101" s="102">
        <v>34.86</v>
      </c>
      <c r="N101" s="102">
        <v>14.7</v>
      </c>
      <c r="O101" s="102">
        <v>0.67</v>
      </c>
    </row>
    <row r="102" spans="1:15" x14ac:dyDescent="0.25">
      <c r="A102" s="23"/>
      <c r="B102" s="77" t="s">
        <v>74</v>
      </c>
      <c r="C102" s="19">
        <f t="shared" ref="C102:O102" si="13">SUM(C97:C101)</f>
        <v>730</v>
      </c>
      <c r="D102" s="13">
        <f t="shared" si="13"/>
        <v>24.500000000000004</v>
      </c>
      <c r="E102" s="13">
        <f t="shared" si="13"/>
        <v>27.654999999999998</v>
      </c>
      <c r="F102" s="13">
        <f t="shared" si="13"/>
        <v>102.89</v>
      </c>
      <c r="G102" s="13">
        <f t="shared" si="13"/>
        <v>739.76</v>
      </c>
      <c r="H102" s="25">
        <f t="shared" si="13"/>
        <v>0.58499999999999996</v>
      </c>
      <c r="I102" s="25">
        <f t="shared" si="13"/>
        <v>9.3709999999999987</v>
      </c>
      <c r="J102" s="25">
        <f t="shared" si="13"/>
        <v>1.0999999999999999E-2</v>
      </c>
      <c r="K102" s="25">
        <f t="shared" si="13"/>
        <v>5.5609999999999991</v>
      </c>
      <c r="L102" s="25">
        <f t="shared" si="13"/>
        <v>46.935000000000002</v>
      </c>
      <c r="M102" s="25">
        <f t="shared" si="13"/>
        <v>270.36500000000001</v>
      </c>
      <c r="N102" s="25">
        <f t="shared" si="13"/>
        <v>96.850000000000009</v>
      </c>
      <c r="O102" s="25">
        <f t="shared" si="13"/>
        <v>5.2240000000000002</v>
      </c>
    </row>
    <row r="103" spans="1:15" x14ac:dyDescent="0.25">
      <c r="A103" s="23"/>
      <c r="B103" s="82" t="s">
        <v>75</v>
      </c>
      <c r="C103" s="86">
        <f t="shared" ref="C103:O103" si="14">C95+C102</f>
        <v>1113</v>
      </c>
      <c r="D103" s="87">
        <f t="shared" si="14"/>
        <v>30.400000000000006</v>
      </c>
      <c r="E103" s="87">
        <f t="shared" si="14"/>
        <v>30.874999999999996</v>
      </c>
      <c r="F103" s="87">
        <f t="shared" si="14"/>
        <v>159.11000000000001</v>
      </c>
      <c r="G103" s="87">
        <f t="shared" si="14"/>
        <v>1019.06</v>
      </c>
      <c r="H103" s="88">
        <f t="shared" si="14"/>
        <v>0.64300000000000002</v>
      </c>
      <c r="I103" s="88">
        <f t="shared" si="14"/>
        <v>10.120999999999999</v>
      </c>
      <c r="J103" s="88">
        <f t="shared" si="14"/>
        <v>2.1999999999999999E-2</v>
      </c>
      <c r="K103" s="88">
        <f t="shared" si="14"/>
        <v>5.8509999999999991</v>
      </c>
      <c r="L103" s="88">
        <f t="shared" si="14"/>
        <v>156.518</v>
      </c>
      <c r="M103" s="88">
        <f t="shared" si="14"/>
        <v>396.79500000000002</v>
      </c>
      <c r="N103" s="88">
        <f t="shared" si="14"/>
        <v>127.155</v>
      </c>
      <c r="O103" s="88">
        <f t="shared" si="14"/>
        <v>6.0830000000000002</v>
      </c>
    </row>
    <row r="104" spans="1:15" x14ac:dyDescent="0.25">
      <c r="A104" s="85" t="s">
        <v>30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</row>
    <row r="105" spans="1:15" x14ac:dyDescent="0.25">
      <c r="A105" s="85" t="s">
        <v>31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</row>
    <row r="106" spans="1:15" x14ac:dyDescent="0.25">
      <c r="A106" s="283" t="s">
        <v>76</v>
      </c>
      <c r="B106" s="283"/>
      <c r="C106" s="283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</row>
    <row r="107" spans="1:15" x14ac:dyDescent="0.25">
      <c r="A107" s="277" t="s">
        <v>26</v>
      </c>
      <c r="B107" s="275" t="s">
        <v>24</v>
      </c>
      <c r="C107" s="269" t="s">
        <v>9</v>
      </c>
      <c r="D107" s="269" t="s">
        <v>10</v>
      </c>
      <c r="E107" s="269" t="s">
        <v>11</v>
      </c>
      <c r="F107" s="269" t="s">
        <v>12</v>
      </c>
      <c r="G107" s="269" t="s">
        <v>13</v>
      </c>
      <c r="H107" s="269" t="s">
        <v>14</v>
      </c>
      <c r="I107" s="269"/>
      <c r="J107" s="269"/>
      <c r="K107" s="269"/>
      <c r="L107" s="269" t="s">
        <v>15</v>
      </c>
      <c r="M107" s="269"/>
      <c r="N107" s="269"/>
      <c r="O107" s="269"/>
    </row>
    <row r="108" spans="1:15" x14ac:dyDescent="0.25">
      <c r="A108" s="278"/>
      <c r="B108" s="275"/>
      <c r="C108" s="269"/>
      <c r="D108" s="269"/>
      <c r="E108" s="269"/>
      <c r="F108" s="269"/>
      <c r="G108" s="269"/>
      <c r="H108" s="163" t="s">
        <v>16</v>
      </c>
      <c r="I108" s="163" t="s">
        <v>17</v>
      </c>
      <c r="J108" s="163" t="s">
        <v>18</v>
      </c>
      <c r="K108" s="163" t="s">
        <v>19</v>
      </c>
      <c r="L108" s="163" t="s">
        <v>20</v>
      </c>
      <c r="M108" s="163" t="s">
        <v>21</v>
      </c>
      <c r="N108" s="163" t="s">
        <v>22</v>
      </c>
      <c r="O108" s="163" t="s">
        <v>23</v>
      </c>
    </row>
    <row r="109" spans="1:15" ht="25.5" x14ac:dyDescent="0.25">
      <c r="A109" s="89">
        <v>204</v>
      </c>
      <c r="B109" s="92" t="s">
        <v>101</v>
      </c>
      <c r="C109" s="89">
        <v>125</v>
      </c>
      <c r="D109" s="90">
        <v>8.4600000000000009</v>
      </c>
      <c r="E109" s="89">
        <v>9.9499999999999993</v>
      </c>
      <c r="F109" s="89">
        <v>21.32</v>
      </c>
      <c r="G109" s="89">
        <v>209</v>
      </c>
      <c r="H109" s="91">
        <v>0.05</v>
      </c>
      <c r="I109" s="91">
        <v>0.14000000000000001</v>
      </c>
      <c r="J109" s="89">
        <v>7.1999999999999995E-2</v>
      </c>
      <c r="K109" s="89">
        <v>0.67</v>
      </c>
      <c r="L109" s="89">
        <v>184.5</v>
      </c>
      <c r="M109" s="89">
        <v>126.3</v>
      </c>
      <c r="N109" s="89">
        <v>12.7</v>
      </c>
      <c r="O109" s="89">
        <v>0.77</v>
      </c>
    </row>
    <row r="110" spans="1:15" x14ac:dyDescent="0.25">
      <c r="A110" s="95" t="s">
        <v>141</v>
      </c>
      <c r="B110" s="14" t="s">
        <v>71</v>
      </c>
      <c r="C110" s="89">
        <v>200</v>
      </c>
      <c r="D110" s="89">
        <v>3.16</v>
      </c>
      <c r="E110" s="89">
        <v>2.68</v>
      </c>
      <c r="F110" s="89">
        <v>15.94</v>
      </c>
      <c r="G110" s="90">
        <v>100</v>
      </c>
      <c r="H110" s="91">
        <v>0.04</v>
      </c>
      <c r="I110" s="91">
        <v>1.3</v>
      </c>
      <c r="J110" s="91">
        <v>0.02</v>
      </c>
      <c r="K110" s="91">
        <v>0</v>
      </c>
      <c r="L110" s="91">
        <v>125.78</v>
      </c>
      <c r="M110" s="91">
        <v>90</v>
      </c>
      <c r="N110" s="91">
        <v>14</v>
      </c>
      <c r="O110" s="91">
        <v>0.14000000000000001</v>
      </c>
    </row>
    <row r="111" spans="1:15" x14ac:dyDescent="0.25">
      <c r="A111" s="78"/>
      <c r="B111" s="79" t="s">
        <v>68</v>
      </c>
      <c r="C111" s="76">
        <v>18</v>
      </c>
      <c r="D111" s="73">
        <v>1.39</v>
      </c>
      <c r="E111" s="73">
        <v>0.5</v>
      </c>
      <c r="F111" s="73">
        <v>9.1</v>
      </c>
      <c r="G111" s="73">
        <v>48.3</v>
      </c>
      <c r="H111" s="74">
        <v>1.2999999999999999E-2</v>
      </c>
      <c r="I111" s="74">
        <v>0</v>
      </c>
      <c r="J111" s="74">
        <v>0</v>
      </c>
      <c r="K111" s="74">
        <v>0.2</v>
      </c>
      <c r="L111" s="74">
        <v>2.2799999999999998</v>
      </c>
      <c r="M111" s="74">
        <v>7.8</v>
      </c>
      <c r="N111" s="74">
        <v>1.56</v>
      </c>
      <c r="O111" s="74">
        <v>0.14399999999999999</v>
      </c>
    </row>
    <row r="112" spans="1:15" x14ac:dyDescent="0.25">
      <c r="A112" s="78"/>
      <c r="B112" s="79" t="s">
        <v>73</v>
      </c>
      <c r="C112" s="78">
        <f t="shared" ref="C112:O112" si="15">SUM(C109:C111)</f>
        <v>343</v>
      </c>
      <c r="D112" s="78">
        <f t="shared" si="15"/>
        <v>13.010000000000002</v>
      </c>
      <c r="E112" s="93">
        <f t="shared" si="15"/>
        <v>13.129999999999999</v>
      </c>
      <c r="F112" s="78">
        <f t="shared" si="15"/>
        <v>46.36</v>
      </c>
      <c r="G112" s="93">
        <f t="shared" si="15"/>
        <v>357.3</v>
      </c>
      <c r="H112" s="94">
        <f t="shared" si="15"/>
        <v>0.10299999999999999</v>
      </c>
      <c r="I112" s="94">
        <f t="shared" si="15"/>
        <v>1.44</v>
      </c>
      <c r="J112" s="94">
        <f t="shared" si="15"/>
        <v>9.1999999999999998E-2</v>
      </c>
      <c r="K112" s="94">
        <f t="shared" si="15"/>
        <v>0.87000000000000011</v>
      </c>
      <c r="L112" s="94">
        <f t="shared" si="15"/>
        <v>312.55999999999995</v>
      </c>
      <c r="M112" s="94">
        <f t="shared" si="15"/>
        <v>224.10000000000002</v>
      </c>
      <c r="N112" s="94">
        <f t="shared" si="15"/>
        <v>28.259999999999998</v>
      </c>
      <c r="O112" s="94">
        <f t="shared" si="15"/>
        <v>1.054</v>
      </c>
    </row>
    <row r="113" spans="1:15" x14ac:dyDescent="0.25">
      <c r="A113" s="270" t="s">
        <v>42</v>
      </c>
      <c r="B113" s="270"/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  <c r="O113" s="270"/>
    </row>
    <row r="114" spans="1:15" ht="25.5" x14ac:dyDescent="0.25">
      <c r="A114" s="60">
        <v>96</v>
      </c>
      <c r="B114" s="59" t="s">
        <v>44</v>
      </c>
      <c r="C114" s="61">
        <v>260</v>
      </c>
      <c r="D114" s="62">
        <v>2.2799999999999998</v>
      </c>
      <c r="E114" s="62">
        <v>6.59</v>
      </c>
      <c r="F114" s="62">
        <v>12.34</v>
      </c>
      <c r="G114" s="62">
        <v>123.45</v>
      </c>
      <c r="H114" s="28">
        <v>9.2999999999999999E-2</v>
      </c>
      <c r="I114" s="28">
        <v>8.42</v>
      </c>
      <c r="J114" s="28">
        <v>0.01</v>
      </c>
      <c r="K114" s="28">
        <v>2.3530000000000002</v>
      </c>
      <c r="L114" s="28">
        <v>37.950000000000003</v>
      </c>
      <c r="M114" s="28">
        <v>62.83</v>
      </c>
      <c r="N114" s="28">
        <v>25.08</v>
      </c>
      <c r="O114" s="28">
        <v>0.95</v>
      </c>
    </row>
    <row r="115" spans="1:15" x14ac:dyDescent="0.25">
      <c r="A115" s="60" t="s">
        <v>52</v>
      </c>
      <c r="B115" s="63" t="s">
        <v>53</v>
      </c>
      <c r="C115" s="64">
        <v>90</v>
      </c>
      <c r="D115" s="65">
        <v>13.8</v>
      </c>
      <c r="E115" s="65">
        <v>10.65</v>
      </c>
      <c r="F115" s="65">
        <v>2.11</v>
      </c>
      <c r="G115" s="65">
        <v>159.57</v>
      </c>
      <c r="H115" s="66">
        <v>5.3999999999999999E-2</v>
      </c>
      <c r="I115" s="66">
        <v>2.11</v>
      </c>
      <c r="J115" s="66">
        <v>3.5000000000000003E-2</v>
      </c>
      <c r="K115" s="66">
        <v>1.8979999999999999</v>
      </c>
      <c r="L115" s="66">
        <v>39.07</v>
      </c>
      <c r="M115" s="66">
        <v>103.41</v>
      </c>
      <c r="N115" s="66">
        <v>15.186</v>
      </c>
      <c r="O115" s="66">
        <v>1.0920000000000001</v>
      </c>
    </row>
    <row r="116" spans="1:15" ht="42.75" customHeight="1" x14ac:dyDescent="0.25">
      <c r="A116" s="162" t="s">
        <v>172</v>
      </c>
      <c r="B116" s="29" t="s">
        <v>173</v>
      </c>
      <c r="C116" s="21">
        <v>150</v>
      </c>
      <c r="D116" s="13">
        <v>7.32</v>
      </c>
      <c r="E116" s="13">
        <v>4.84</v>
      </c>
      <c r="F116" s="13">
        <v>35.65</v>
      </c>
      <c r="G116" s="13">
        <v>210.4</v>
      </c>
      <c r="H116" s="25">
        <v>9.5000000000000001E-2</v>
      </c>
      <c r="I116" s="25">
        <v>1.3149999999999999</v>
      </c>
      <c r="J116" s="25">
        <v>0</v>
      </c>
      <c r="K116" s="25">
        <v>0.77500000000000002</v>
      </c>
      <c r="L116" s="25">
        <v>22.85</v>
      </c>
      <c r="M116" s="25">
        <v>114.31</v>
      </c>
      <c r="N116" s="25">
        <v>30.715</v>
      </c>
      <c r="O116" s="25">
        <v>2.02</v>
      </c>
    </row>
    <row r="117" spans="1:15" ht="25.5" x14ac:dyDescent="0.25">
      <c r="A117" s="162" t="s">
        <v>138</v>
      </c>
      <c r="B117" s="29" t="s">
        <v>115</v>
      </c>
      <c r="C117" s="26">
        <v>200</v>
      </c>
      <c r="D117" s="27">
        <v>0.3</v>
      </c>
      <c r="E117" s="27">
        <v>0.12</v>
      </c>
      <c r="F117" s="27">
        <v>22.15</v>
      </c>
      <c r="G117" s="27">
        <v>90.8</v>
      </c>
      <c r="H117" s="28">
        <v>8.0000000000000002E-3</v>
      </c>
      <c r="I117" s="28">
        <v>25.8</v>
      </c>
      <c r="J117" s="28">
        <v>0</v>
      </c>
      <c r="K117" s="28">
        <v>0.21</v>
      </c>
      <c r="L117" s="28">
        <v>19.18</v>
      </c>
      <c r="M117" s="28">
        <v>9.9</v>
      </c>
      <c r="N117" s="28">
        <v>9.3000000000000007</v>
      </c>
      <c r="O117" s="28">
        <v>0.45</v>
      </c>
    </row>
    <row r="118" spans="1:15" x14ac:dyDescent="0.25">
      <c r="A118" s="161"/>
      <c r="B118" s="42" t="s">
        <v>46</v>
      </c>
      <c r="C118" s="32">
        <v>40</v>
      </c>
      <c r="D118" s="109">
        <v>4.8</v>
      </c>
      <c r="E118" s="109">
        <v>0.52</v>
      </c>
      <c r="F118" s="109">
        <v>22.2</v>
      </c>
      <c r="G118" s="109">
        <v>103</v>
      </c>
      <c r="H118" s="48">
        <v>6.3E-2</v>
      </c>
      <c r="I118" s="48">
        <v>0</v>
      </c>
      <c r="J118" s="48">
        <v>0</v>
      </c>
      <c r="K118" s="48">
        <v>0</v>
      </c>
      <c r="L118" s="48">
        <v>10.92</v>
      </c>
      <c r="M118" s="48">
        <v>34.86</v>
      </c>
      <c r="N118" s="48">
        <v>14.7</v>
      </c>
      <c r="O118" s="48">
        <v>0.67</v>
      </c>
    </row>
    <row r="119" spans="1:15" x14ac:dyDescent="0.25">
      <c r="A119" s="23"/>
      <c r="B119" s="77" t="s">
        <v>74</v>
      </c>
      <c r="C119" s="19">
        <f t="shared" ref="C119:O119" si="16">SUM(C114:C118)</f>
        <v>740</v>
      </c>
      <c r="D119" s="105">
        <f t="shared" si="16"/>
        <v>28.500000000000004</v>
      </c>
      <c r="E119" s="105">
        <f t="shared" si="16"/>
        <v>22.720000000000002</v>
      </c>
      <c r="F119" s="105">
        <f t="shared" si="16"/>
        <v>94.45</v>
      </c>
      <c r="G119" s="105">
        <f t="shared" si="16"/>
        <v>687.21999999999991</v>
      </c>
      <c r="H119" s="106">
        <f t="shared" si="16"/>
        <v>0.313</v>
      </c>
      <c r="I119" s="106">
        <f t="shared" si="16"/>
        <v>37.644999999999996</v>
      </c>
      <c r="J119" s="106">
        <f t="shared" si="16"/>
        <v>4.5000000000000005E-2</v>
      </c>
      <c r="K119" s="106">
        <f t="shared" si="16"/>
        <v>5.2360000000000007</v>
      </c>
      <c r="L119" s="106">
        <f t="shared" si="16"/>
        <v>129.97</v>
      </c>
      <c r="M119" s="106">
        <f t="shared" si="16"/>
        <v>325.31</v>
      </c>
      <c r="N119" s="106">
        <f t="shared" si="16"/>
        <v>94.980999999999995</v>
      </c>
      <c r="O119" s="106">
        <f t="shared" si="16"/>
        <v>5.1819999999999995</v>
      </c>
    </row>
    <row r="120" spans="1:15" x14ac:dyDescent="0.25">
      <c r="A120" s="23"/>
      <c r="B120" s="82" t="s">
        <v>75</v>
      </c>
      <c r="C120" s="86">
        <f t="shared" ref="C120:O120" si="17">C112+C119</f>
        <v>1083</v>
      </c>
      <c r="D120" s="87">
        <f t="shared" si="17"/>
        <v>41.510000000000005</v>
      </c>
      <c r="E120" s="87">
        <f t="shared" si="17"/>
        <v>35.85</v>
      </c>
      <c r="F120" s="87">
        <f t="shared" si="17"/>
        <v>140.81</v>
      </c>
      <c r="G120" s="87">
        <f t="shared" si="17"/>
        <v>1044.52</v>
      </c>
      <c r="H120" s="88">
        <f t="shared" si="17"/>
        <v>0.41599999999999998</v>
      </c>
      <c r="I120" s="88">
        <f t="shared" si="17"/>
        <v>39.084999999999994</v>
      </c>
      <c r="J120" s="88">
        <f t="shared" si="17"/>
        <v>0.13700000000000001</v>
      </c>
      <c r="K120" s="88">
        <f t="shared" si="17"/>
        <v>6.1060000000000008</v>
      </c>
      <c r="L120" s="88">
        <f t="shared" si="17"/>
        <v>442.53</v>
      </c>
      <c r="M120" s="88">
        <f t="shared" si="17"/>
        <v>549.41000000000008</v>
      </c>
      <c r="N120" s="88">
        <f t="shared" si="17"/>
        <v>123.24099999999999</v>
      </c>
      <c r="O120" s="88">
        <f t="shared" si="17"/>
        <v>6.2359999999999998</v>
      </c>
    </row>
    <row r="121" spans="1:15" x14ac:dyDescent="0.25">
      <c r="A121" s="188"/>
      <c r="B121" s="189"/>
      <c r="C121" s="190"/>
      <c r="D121" s="191"/>
      <c r="E121" s="191"/>
      <c r="F121" s="191"/>
      <c r="G121" s="191"/>
      <c r="H121" s="192"/>
      <c r="I121" s="192"/>
      <c r="J121" s="192"/>
      <c r="K121" s="192"/>
      <c r="L121" s="192"/>
      <c r="M121" s="192"/>
      <c r="N121" s="192"/>
      <c r="O121" s="192"/>
    </row>
    <row r="122" spans="1:15" x14ac:dyDescent="0.25">
      <c r="A122" s="288" t="s">
        <v>32</v>
      </c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288"/>
    </row>
    <row r="123" spans="1:15" x14ac:dyDescent="0.25">
      <c r="A123" s="270" t="s">
        <v>76</v>
      </c>
      <c r="B123" s="270"/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  <c r="O123" s="270"/>
    </row>
    <row r="124" spans="1:15" x14ac:dyDescent="0.25">
      <c r="A124" s="277" t="s">
        <v>26</v>
      </c>
      <c r="B124" s="275" t="s">
        <v>24</v>
      </c>
      <c r="C124" s="269" t="s">
        <v>9</v>
      </c>
      <c r="D124" s="269" t="s">
        <v>10</v>
      </c>
      <c r="E124" s="269" t="s">
        <v>11</v>
      </c>
      <c r="F124" s="269" t="s">
        <v>12</v>
      </c>
      <c r="G124" s="269" t="s">
        <v>13</v>
      </c>
      <c r="H124" s="269" t="s">
        <v>14</v>
      </c>
      <c r="I124" s="269"/>
      <c r="J124" s="269"/>
      <c r="K124" s="269"/>
      <c r="L124" s="269" t="s">
        <v>15</v>
      </c>
      <c r="M124" s="269"/>
      <c r="N124" s="269"/>
      <c r="O124" s="269"/>
    </row>
    <row r="125" spans="1:15" x14ac:dyDescent="0.25">
      <c r="A125" s="278"/>
      <c r="B125" s="275"/>
      <c r="C125" s="269"/>
      <c r="D125" s="269"/>
      <c r="E125" s="269"/>
      <c r="F125" s="269"/>
      <c r="G125" s="269"/>
      <c r="H125" s="163" t="s">
        <v>16</v>
      </c>
      <c r="I125" s="163" t="s">
        <v>17</v>
      </c>
      <c r="J125" s="163" t="s">
        <v>18</v>
      </c>
      <c r="K125" s="163" t="s">
        <v>19</v>
      </c>
      <c r="L125" s="163" t="s">
        <v>20</v>
      </c>
      <c r="M125" s="163" t="s">
        <v>21</v>
      </c>
      <c r="N125" s="163" t="s">
        <v>22</v>
      </c>
      <c r="O125" s="163" t="s">
        <v>23</v>
      </c>
    </row>
    <row r="126" spans="1:15" ht="25.5" x14ac:dyDescent="0.25">
      <c r="A126" s="76">
        <v>223</v>
      </c>
      <c r="B126" s="77" t="s">
        <v>99</v>
      </c>
      <c r="C126" s="76">
        <v>80</v>
      </c>
      <c r="D126" s="80">
        <v>10.29</v>
      </c>
      <c r="E126" s="80">
        <v>7</v>
      </c>
      <c r="F126" s="80">
        <v>11.05</v>
      </c>
      <c r="G126" s="80">
        <v>148</v>
      </c>
      <c r="H126" s="81">
        <v>0.04</v>
      </c>
      <c r="I126" s="81">
        <v>0.31</v>
      </c>
      <c r="J126" s="81">
        <v>4.2999999999999997E-2</v>
      </c>
      <c r="K126" s="81">
        <v>0.25</v>
      </c>
      <c r="L126" s="81">
        <v>111.21</v>
      </c>
      <c r="M126" s="81">
        <v>134.11000000000001</v>
      </c>
      <c r="N126" s="81">
        <v>15.99</v>
      </c>
      <c r="O126" s="81">
        <v>0.44</v>
      </c>
    </row>
    <row r="127" spans="1:15" x14ac:dyDescent="0.25">
      <c r="A127" s="233" t="s">
        <v>69</v>
      </c>
      <c r="B127" s="22" t="s">
        <v>70</v>
      </c>
      <c r="C127" s="21">
        <v>222</v>
      </c>
      <c r="D127" s="13">
        <v>0.13</v>
      </c>
      <c r="E127" s="13">
        <v>0.02</v>
      </c>
      <c r="F127" s="13">
        <v>15.2</v>
      </c>
      <c r="G127" s="13">
        <v>62</v>
      </c>
      <c r="H127" s="25">
        <v>0</v>
      </c>
      <c r="I127" s="25">
        <v>2.83</v>
      </c>
      <c r="J127" s="25">
        <v>0</v>
      </c>
      <c r="K127" s="25">
        <v>0.01</v>
      </c>
      <c r="L127" s="25">
        <v>14.2</v>
      </c>
      <c r="M127" s="25">
        <v>4.4000000000000004</v>
      </c>
      <c r="N127" s="25">
        <v>2.4</v>
      </c>
      <c r="O127" s="25">
        <v>0.36</v>
      </c>
    </row>
    <row r="128" spans="1:15" x14ac:dyDescent="0.25">
      <c r="A128" s="78"/>
      <c r="B128" s="79" t="s">
        <v>73</v>
      </c>
      <c r="C128" s="78">
        <f t="shared" ref="C128:O128" si="18">SUM(C126:C127)</f>
        <v>302</v>
      </c>
      <c r="D128" s="93">
        <f t="shared" si="18"/>
        <v>10.42</v>
      </c>
      <c r="E128" s="93">
        <f t="shared" si="18"/>
        <v>7.02</v>
      </c>
      <c r="F128" s="93">
        <f t="shared" si="18"/>
        <v>26.25</v>
      </c>
      <c r="G128" s="93">
        <f t="shared" si="18"/>
        <v>210</v>
      </c>
      <c r="H128" s="94">
        <f t="shared" si="18"/>
        <v>0.04</v>
      </c>
      <c r="I128" s="94">
        <f t="shared" si="18"/>
        <v>3.14</v>
      </c>
      <c r="J128" s="94">
        <f t="shared" si="18"/>
        <v>4.2999999999999997E-2</v>
      </c>
      <c r="K128" s="94">
        <f t="shared" si="18"/>
        <v>0.26</v>
      </c>
      <c r="L128" s="94">
        <f t="shared" si="18"/>
        <v>125.41</v>
      </c>
      <c r="M128" s="94">
        <f t="shared" si="18"/>
        <v>138.51000000000002</v>
      </c>
      <c r="N128" s="94">
        <f t="shared" si="18"/>
        <v>18.39</v>
      </c>
      <c r="O128" s="94">
        <f t="shared" si="18"/>
        <v>0.8</v>
      </c>
    </row>
    <row r="129" spans="1:15" x14ac:dyDescent="0.25">
      <c r="A129" s="83"/>
      <c r="B129" s="83"/>
      <c r="C129" s="83"/>
      <c r="D129" s="83"/>
      <c r="E129" s="279" t="s">
        <v>42</v>
      </c>
      <c r="F129" s="279"/>
      <c r="G129" s="279"/>
      <c r="H129" s="279"/>
      <c r="I129" s="279"/>
      <c r="J129" s="83"/>
      <c r="K129" s="83"/>
      <c r="L129" s="83"/>
      <c r="M129" s="83"/>
      <c r="N129" s="83"/>
      <c r="O129" s="83"/>
    </row>
    <row r="130" spans="1:15" ht="25.5" x14ac:dyDescent="0.25">
      <c r="A130" s="6">
        <v>101</v>
      </c>
      <c r="B130" s="15" t="s">
        <v>54</v>
      </c>
      <c r="C130" s="172">
        <v>250</v>
      </c>
      <c r="D130" s="173">
        <v>1.97</v>
      </c>
      <c r="E130" s="173">
        <v>2.73</v>
      </c>
      <c r="F130" s="173">
        <v>14.58</v>
      </c>
      <c r="G130" s="173">
        <v>90.75</v>
      </c>
      <c r="H130" s="24">
        <v>9.5000000000000001E-2</v>
      </c>
      <c r="I130" s="24">
        <v>8.25</v>
      </c>
      <c r="J130" s="24">
        <v>0</v>
      </c>
      <c r="K130" s="24">
        <v>1.2549999999999999</v>
      </c>
      <c r="L130" s="24">
        <v>23.05</v>
      </c>
      <c r="M130" s="24">
        <v>62.55</v>
      </c>
      <c r="N130" s="24">
        <v>25</v>
      </c>
      <c r="O130" s="24">
        <v>0.88300000000000001</v>
      </c>
    </row>
    <row r="131" spans="1:15" ht="28.5" customHeight="1" x14ac:dyDescent="0.25">
      <c r="A131" s="162" t="s">
        <v>139</v>
      </c>
      <c r="B131" s="174" t="s">
        <v>91</v>
      </c>
      <c r="C131" s="26">
        <v>90</v>
      </c>
      <c r="D131" s="27">
        <v>7.79</v>
      </c>
      <c r="E131" s="27">
        <v>17.27</v>
      </c>
      <c r="F131" s="27">
        <v>9.9</v>
      </c>
      <c r="G131" s="27">
        <v>203.96</v>
      </c>
      <c r="H131" s="28">
        <v>0.22600000000000001</v>
      </c>
      <c r="I131" s="28">
        <v>2.968</v>
      </c>
      <c r="J131" s="28">
        <v>0.01</v>
      </c>
      <c r="K131" s="28">
        <v>2.1659999999999999</v>
      </c>
      <c r="L131" s="28">
        <v>14.23</v>
      </c>
      <c r="M131" s="28">
        <v>99.51</v>
      </c>
      <c r="N131" s="28">
        <v>22.08</v>
      </c>
      <c r="O131" s="28">
        <v>1.296</v>
      </c>
    </row>
    <row r="132" spans="1:15" ht="30" customHeight="1" x14ac:dyDescent="0.25">
      <c r="A132" s="167" t="s">
        <v>84</v>
      </c>
      <c r="B132" s="168" t="s">
        <v>111</v>
      </c>
      <c r="C132" s="169">
        <v>150</v>
      </c>
      <c r="D132" s="170">
        <v>2.84</v>
      </c>
      <c r="E132" s="170">
        <v>4.8099999999999996</v>
      </c>
      <c r="F132" s="170">
        <v>16.66</v>
      </c>
      <c r="G132" s="170">
        <v>127.68</v>
      </c>
      <c r="H132" s="171">
        <v>0.11799999999999999</v>
      </c>
      <c r="I132" s="171">
        <v>23.178000000000001</v>
      </c>
      <c r="J132" s="171">
        <v>0</v>
      </c>
      <c r="K132" s="171">
        <v>8.4740000000000002</v>
      </c>
      <c r="L132" s="171">
        <v>37.914000000000001</v>
      </c>
      <c r="M132" s="171">
        <v>71.808999999999997</v>
      </c>
      <c r="N132" s="171">
        <v>30.62</v>
      </c>
      <c r="O132" s="171">
        <v>0.95699999999999996</v>
      </c>
    </row>
    <row r="133" spans="1:15" x14ac:dyDescent="0.25">
      <c r="A133" s="161" t="s">
        <v>132</v>
      </c>
      <c r="B133" s="42" t="s">
        <v>45</v>
      </c>
      <c r="C133" s="32">
        <v>200</v>
      </c>
      <c r="D133" s="33">
        <v>0.66</v>
      </c>
      <c r="E133" s="33">
        <v>0.09</v>
      </c>
      <c r="F133" s="33">
        <v>32.01</v>
      </c>
      <c r="G133" s="33">
        <v>132.80000000000001</v>
      </c>
      <c r="H133" s="34">
        <v>0.02</v>
      </c>
      <c r="I133" s="34">
        <v>0.73</v>
      </c>
      <c r="J133" s="34">
        <v>0</v>
      </c>
      <c r="K133" s="34">
        <v>0.51</v>
      </c>
      <c r="L133" s="34">
        <v>32.479999999999997</v>
      </c>
      <c r="M133" s="34">
        <v>23.44</v>
      </c>
      <c r="N133" s="34">
        <v>17.46</v>
      </c>
      <c r="O133" s="34">
        <v>0.7</v>
      </c>
    </row>
    <row r="134" spans="1:15" x14ac:dyDescent="0.25">
      <c r="A134" s="161"/>
      <c r="B134" s="42" t="s">
        <v>46</v>
      </c>
      <c r="C134" s="32">
        <v>40</v>
      </c>
      <c r="D134" s="109">
        <v>4.8</v>
      </c>
      <c r="E134" s="109">
        <v>0.52</v>
      </c>
      <c r="F134" s="109">
        <v>22.2</v>
      </c>
      <c r="G134" s="109">
        <v>103</v>
      </c>
      <c r="H134" s="48">
        <v>6.3E-2</v>
      </c>
      <c r="I134" s="48">
        <v>0</v>
      </c>
      <c r="J134" s="48">
        <v>0</v>
      </c>
      <c r="K134" s="48">
        <v>0</v>
      </c>
      <c r="L134" s="48">
        <v>10.92</v>
      </c>
      <c r="M134" s="48">
        <v>34.86</v>
      </c>
      <c r="N134" s="48">
        <v>14.7</v>
      </c>
      <c r="O134" s="48">
        <v>0.67</v>
      </c>
    </row>
    <row r="135" spans="1:15" x14ac:dyDescent="0.25">
      <c r="A135" s="23"/>
      <c r="B135" s="77" t="s">
        <v>74</v>
      </c>
      <c r="C135" s="19">
        <f t="shared" ref="C135:O135" si="19">SUM(C130:C134)</f>
        <v>730</v>
      </c>
      <c r="D135" s="13">
        <f t="shared" si="19"/>
        <v>18.059999999999999</v>
      </c>
      <c r="E135" s="13">
        <f t="shared" si="19"/>
        <v>25.419999999999998</v>
      </c>
      <c r="F135" s="13">
        <f t="shared" si="19"/>
        <v>95.350000000000009</v>
      </c>
      <c r="G135" s="13">
        <f t="shared" si="19"/>
        <v>658.19</v>
      </c>
      <c r="H135" s="25">
        <f t="shared" si="19"/>
        <v>0.52200000000000002</v>
      </c>
      <c r="I135" s="25">
        <f t="shared" si="19"/>
        <v>35.125999999999998</v>
      </c>
      <c r="J135" s="25">
        <f t="shared" si="19"/>
        <v>0.01</v>
      </c>
      <c r="K135" s="25">
        <f t="shared" si="19"/>
        <v>12.404999999999999</v>
      </c>
      <c r="L135" s="25">
        <f t="shared" si="19"/>
        <v>118.59400000000001</v>
      </c>
      <c r="M135" s="25">
        <f t="shared" si="19"/>
        <v>292.16900000000004</v>
      </c>
      <c r="N135" s="25">
        <f t="shared" si="19"/>
        <v>109.86</v>
      </c>
      <c r="O135" s="25">
        <f t="shared" si="19"/>
        <v>4.5060000000000002</v>
      </c>
    </row>
    <row r="136" spans="1:15" x14ac:dyDescent="0.25">
      <c r="A136" s="23"/>
      <c r="B136" s="82" t="s">
        <v>75</v>
      </c>
      <c r="C136" s="86">
        <f t="shared" ref="C136:O136" si="20">C128+C135</f>
        <v>1032</v>
      </c>
      <c r="D136" s="87">
        <f t="shared" si="20"/>
        <v>28.479999999999997</v>
      </c>
      <c r="E136" s="87">
        <f t="shared" si="20"/>
        <v>32.44</v>
      </c>
      <c r="F136" s="87">
        <f t="shared" si="20"/>
        <v>121.60000000000001</v>
      </c>
      <c r="G136" s="87">
        <f t="shared" si="20"/>
        <v>868.19</v>
      </c>
      <c r="H136" s="88">
        <f t="shared" si="20"/>
        <v>0.56200000000000006</v>
      </c>
      <c r="I136" s="88">
        <f t="shared" si="20"/>
        <v>38.265999999999998</v>
      </c>
      <c r="J136" s="88">
        <f t="shared" si="20"/>
        <v>5.2999999999999999E-2</v>
      </c>
      <c r="K136" s="88">
        <f t="shared" si="20"/>
        <v>12.664999999999999</v>
      </c>
      <c r="L136" s="88">
        <f t="shared" si="20"/>
        <v>244.00400000000002</v>
      </c>
      <c r="M136" s="88">
        <f t="shared" si="20"/>
        <v>430.67900000000009</v>
      </c>
      <c r="N136" s="88">
        <f t="shared" si="20"/>
        <v>128.25</v>
      </c>
      <c r="O136" s="88">
        <f t="shared" si="20"/>
        <v>5.306</v>
      </c>
    </row>
    <row r="137" spans="1:15" x14ac:dyDescent="0.25">
      <c r="A137" s="188"/>
      <c r="B137" s="189"/>
      <c r="C137" s="190"/>
      <c r="D137" s="191"/>
      <c r="E137" s="191"/>
      <c r="F137" s="191"/>
      <c r="G137" s="191"/>
      <c r="H137" s="192"/>
      <c r="I137" s="192"/>
      <c r="J137" s="192"/>
      <c r="K137" s="192"/>
      <c r="L137" s="192"/>
      <c r="M137" s="192"/>
      <c r="N137" s="192"/>
      <c r="O137" s="192"/>
    </row>
    <row r="138" spans="1:15" x14ac:dyDescent="0.25">
      <c r="A138" s="288" t="s">
        <v>33</v>
      </c>
      <c r="B138" s="288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288"/>
    </row>
    <row r="139" spans="1:15" x14ac:dyDescent="0.25">
      <c r="A139" s="270" t="s">
        <v>76</v>
      </c>
      <c r="B139" s="270"/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</row>
    <row r="140" spans="1:15" x14ac:dyDescent="0.25">
      <c r="A140" s="277" t="s">
        <v>26</v>
      </c>
      <c r="B140" s="275" t="s">
        <v>24</v>
      </c>
      <c r="C140" s="269" t="s">
        <v>9</v>
      </c>
      <c r="D140" s="269" t="s">
        <v>10</v>
      </c>
      <c r="E140" s="269" t="s">
        <v>11</v>
      </c>
      <c r="F140" s="269" t="s">
        <v>12</v>
      </c>
      <c r="G140" s="269" t="s">
        <v>13</v>
      </c>
      <c r="H140" s="269" t="s">
        <v>14</v>
      </c>
      <c r="I140" s="269"/>
      <c r="J140" s="269"/>
      <c r="K140" s="269"/>
      <c r="L140" s="269" t="s">
        <v>15</v>
      </c>
      <c r="M140" s="269"/>
      <c r="N140" s="269"/>
      <c r="O140" s="269"/>
    </row>
    <row r="141" spans="1:15" x14ac:dyDescent="0.25">
      <c r="A141" s="278"/>
      <c r="B141" s="275"/>
      <c r="C141" s="269"/>
      <c r="D141" s="269"/>
      <c r="E141" s="269"/>
      <c r="F141" s="269"/>
      <c r="G141" s="269"/>
      <c r="H141" s="163" t="s">
        <v>16</v>
      </c>
      <c r="I141" s="163" t="s">
        <v>17</v>
      </c>
      <c r="J141" s="163" t="s">
        <v>18</v>
      </c>
      <c r="K141" s="163" t="s">
        <v>19</v>
      </c>
      <c r="L141" s="163" t="s">
        <v>20</v>
      </c>
      <c r="M141" s="163" t="s">
        <v>21</v>
      </c>
      <c r="N141" s="163" t="s">
        <v>22</v>
      </c>
      <c r="O141" s="163" t="s">
        <v>23</v>
      </c>
    </row>
    <row r="142" spans="1:15" ht="27.6" customHeight="1" x14ac:dyDescent="0.25">
      <c r="A142" s="96">
        <v>173</v>
      </c>
      <c r="B142" s="77" t="s">
        <v>78</v>
      </c>
      <c r="C142" s="76">
        <v>150</v>
      </c>
      <c r="D142" s="76">
        <v>5.67</v>
      </c>
      <c r="E142" s="76">
        <v>6.92</v>
      </c>
      <c r="F142" s="76">
        <v>27.58</v>
      </c>
      <c r="G142" s="76">
        <v>195</v>
      </c>
      <c r="H142" s="76">
        <v>0.105</v>
      </c>
      <c r="I142" s="76">
        <v>0</v>
      </c>
      <c r="J142" s="76">
        <v>7.0999999999999994E-2</v>
      </c>
      <c r="K142" s="76">
        <v>0.16800000000000001</v>
      </c>
      <c r="L142" s="76">
        <v>142.392</v>
      </c>
      <c r="M142" s="76">
        <v>140.417</v>
      </c>
      <c r="N142" s="76">
        <v>25.574999999999999</v>
      </c>
      <c r="O142" s="76">
        <v>1.74</v>
      </c>
    </row>
    <row r="143" spans="1:15" ht="25.5" x14ac:dyDescent="0.25">
      <c r="A143" s="233" t="s">
        <v>142</v>
      </c>
      <c r="B143" s="10" t="s">
        <v>82</v>
      </c>
      <c r="C143" s="67">
        <v>215</v>
      </c>
      <c r="D143" s="13">
        <v>7.0000000000000007E-2</v>
      </c>
      <c r="E143" s="13">
        <v>0.02</v>
      </c>
      <c r="F143" s="13">
        <v>15</v>
      </c>
      <c r="G143" s="13">
        <v>60</v>
      </c>
      <c r="H143" s="25">
        <v>0</v>
      </c>
      <c r="I143" s="25">
        <v>0.03</v>
      </c>
      <c r="J143" s="25">
        <v>0</v>
      </c>
      <c r="K143" s="25">
        <v>0</v>
      </c>
      <c r="L143" s="25">
        <v>11.1</v>
      </c>
      <c r="M143" s="25">
        <v>2.8</v>
      </c>
      <c r="N143" s="25">
        <v>1.4</v>
      </c>
      <c r="O143" s="25">
        <v>0.28000000000000003</v>
      </c>
    </row>
    <row r="144" spans="1:15" x14ac:dyDescent="0.25">
      <c r="A144" s="78"/>
      <c r="B144" s="79" t="s">
        <v>68</v>
      </c>
      <c r="C144" s="76">
        <v>18</v>
      </c>
      <c r="D144" s="73">
        <v>1.39</v>
      </c>
      <c r="E144" s="73">
        <v>0.5</v>
      </c>
      <c r="F144" s="73">
        <v>9.1</v>
      </c>
      <c r="G144" s="73">
        <v>48.3</v>
      </c>
      <c r="H144" s="74">
        <v>1.2999999999999999E-2</v>
      </c>
      <c r="I144" s="74">
        <v>0</v>
      </c>
      <c r="J144" s="74">
        <v>0</v>
      </c>
      <c r="K144" s="74">
        <v>0.2</v>
      </c>
      <c r="L144" s="74">
        <v>2.2799999999999998</v>
      </c>
      <c r="M144" s="74">
        <v>7.8</v>
      </c>
      <c r="N144" s="74">
        <v>1.56</v>
      </c>
      <c r="O144" s="74">
        <v>0.14399999999999999</v>
      </c>
    </row>
    <row r="145" spans="1:15" x14ac:dyDescent="0.25">
      <c r="A145" s="84"/>
      <c r="B145" s="79" t="s">
        <v>73</v>
      </c>
      <c r="C145" s="78">
        <f t="shared" ref="C145:O145" si="21">SUM(C142:C144)</f>
        <v>383</v>
      </c>
      <c r="D145" s="93">
        <f t="shared" si="21"/>
        <v>7.13</v>
      </c>
      <c r="E145" s="93">
        <f t="shared" si="21"/>
        <v>7.4399999999999995</v>
      </c>
      <c r="F145" s="93">
        <f t="shared" si="21"/>
        <v>51.68</v>
      </c>
      <c r="G145" s="93">
        <f t="shared" si="21"/>
        <v>303.3</v>
      </c>
      <c r="H145" s="93">
        <f t="shared" si="21"/>
        <v>0.11799999999999999</v>
      </c>
      <c r="I145" s="93">
        <f t="shared" si="21"/>
        <v>0.03</v>
      </c>
      <c r="J145" s="93">
        <f t="shared" si="21"/>
        <v>7.0999999999999994E-2</v>
      </c>
      <c r="K145" s="93">
        <f t="shared" si="21"/>
        <v>0.36799999999999999</v>
      </c>
      <c r="L145" s="93">
        <f t="shared" si="21"/>
        <v>155.77199999999999</v>
      </c>
      <c r="M145" s="93">
        <f t="shared" si="21"/>
        <v>151.01700000000002</v>
      </c>
      <c r="N145" s="93">
        <f t="shared" si="21"/>
        <v>28.534999999999997</v>
      </c>
      <c r="O145" s="93">
        <f t="shared" si="21"/>
        <v>2.1640000000000001</v>
      </c>
    </row>
    <row r="146" spans="1:15" x14ac:dyDescent="0.25">
      <c r="A146" s="83"/>
      <c r="B146" s="83"/>
      <c r="C146" s="83"/>
      <c r="D146" s="83"/>
      <c r="E146" s="279" t="s">
        <v>42</v>
      </c>
      <c r="F146" s="279"/>
      <c r="G146" s="279"/>
      <c r="H146" s="279"/>
      <c r="I146" s="279"/>
      <c r="J146" s="83"/>
      <c r="K146" s="83"/>
      <c r="L146" s="83"/>
      <c r="M146" s="83"/>
      <c r="N146" s="83"/>
      <c r="O146" s="83"/>
    </row>
    <row r="147" spans="1:15" ht="16.5" customHeight="1" x14ac:dyDescent="0.25">
      <c r="A147" s="6">
        <v>103</v>
      </c>
      <c r="B147" s="15" t="s">
        <v>92</v>
      </c>
      <c r="C147" s="172">
        <v>250</v>
      </c>
      <c r="D147" s="173">
        <v>2.57</v>
      </c>
      <c r="E147" s="173">
        <v>2.78</v>
      </c>
      <c r="F147" s="173">
        <v>15.69</v>
      </c>
      <c r="G147" s="173">
        <v>109</v>
      </c>
      <c r="H147" s="24">
        <v>0.09</v>
      </c>
      <c r="I147" s="24">
        <v>6.08</v>
      </c>
      <c r="J147" s="24">
        <v>0</v>
      </c>
      <c r="K147" s="24">
        <v>1.45</v>
      </c>
      <c r="L147" s="24">
        <v>29.5</v>
      </c>
      <c r="M147" s="24">
        <v>57.73</v>
      </c>
      <c r="N147" s="24">
        <v>23.8</v>
      </c>
      <c r="O147" s="24">
        <v>1</v>
      </c>
    </row>
    <row r="148" spans="1:15" ht="25.5" x14ac:dyDescent="0.25">
      <c r="A148" s="6" t="s">
        <v>49</v>
      </c>
      <c r="B148" s="175" t="s">
        <v>50</v>
      </c>
      <c r="C148" s="16">
        <v>90</v>
      </c>
      <c r="D148" s="176">
        <v>9.68</v>
      </c>
      <c r="E148" s="176">
        <v>10.53</v>
      </c>
      <c r="F148" s="176">
        <v>11.4</v>
      </c>
      <c r="G148" s="176">
        <v>179.55</v>
      </c>
      <c r="H148" s="24">
        <v>0.15</v>
      </c>
      <c r="I148" s="24">
        <v>1.03</v>
      </c>
      <c r="J148" s="24">
        <v>0.03</v>
      </c>
      <c r="K148" s="24">
        <v>1.77</v>
      </c>
      <c r="L148" s="24">
        <v>31.6</v>
      </c>
      <c r="M148" s="24">
        <v>65.900000000000006</v>
      </c>
      <c r="N148" s="24">
        <v>15.46</v>
      </c>
      <c r="O148" s="24">
        <v>0.97</v>
      </c>
    </row>
    <row r="149" spans="1:15" ht="27.75" customHeight="1" x14ac:dyDescent="0.25">
      <c r="A149" s="177" t="s">
        <v>80</v>
      </c>
      <c r="B149" s="178" t="s">
        <v>112</v>
      </c>
      <c r="C149" s="169">
        <v>150</v>
      </c>
      <c r="D149" s="170">
        <v>3.25</v>
      </c>
      <c r="E149" s="170">
        <v>4.3259999999999996</v>
      </c>
      <c r="F149" s="170">
        <v>30.48</v>
      </c>
      <c r="G149" s="170">
        <v>174.36</v>
      </c>
      <c r="H149" s="171">
        <v>4.2000000000000003E-2</v>
      </c>
      <c r="I149" s="171">
        <v>5.25</v>
      </c>
      <c r="J149" s="171">
        <v>0</v>
      </c>
      <c r="K149" s="171">
        <v>0.21</v>
      </c>
      <c r="L149" s="171">
        <v>5.2960000000000003</v>
      </c>
      <c r="M149" s="171">
        <v>56.56</v>
      </c>
      <c r="N149" s="171">
        <v>20.872</v>
      </c>
      <c r="O149" s="171">
        <v>0.69399999999999995</v>
      </c>
    </row>
    <row r="150" spans="1:15" x14ac:dyDescent="0.25">
      <c r="A150" s="162" t="s">
        <v>137</v>
      </c>
      <c r="B150" s="29" t="s">
        <v>119</v>
      </c>
      <c r="C150" s="26">
        <v>200</v>
      </c>
      <c r="D150" s="27">
        <v>0.16</v>
      </c>
      <c r="E150" s="27">
        <v>0.16</v>
      </c>
      <c r="F150" s="27">
        <v>27.88</v>
      </c>
      <c r="G150" s="27">
        <v>114.6</v>
      </c>
      <c r="H150" s="28">
        <v>1.2E-2</v>
      </c>
      <c r="I150" s="28">
        <v>0.9</v>
      </c>
      <c r="J150" s="28">
        <v>0</v>
      </c>
      <c r="K150" s="28">
        <v>0.16</v>
      </c>
      <c r="L150" s="28">
        <v>14.18</v>
      </c>
      <c r="M150" s="28">
        <v>4.4000000000000004</v>
      </c>
      <c r="N150" s="28">
        <v>5.14</v>
      </c>
      <c r="O150" s="28">
        <v>0.95</v>
      </c>
    </row>
    <row r="151" spans="1:15" x14ac:dyDescent="0.25">
      <c r="A151" s="161"/>
      <c r="B151" s="42" t="s">
        <v>46</v>
      </c>
      <c r="C151" s="32">
        <v>40</v>
      </c>
      <c r="D151" s="109">
        <v>4.8</v>
      </c>
      <c r="E151" s="109">
        <v>0.52</v>
      </c>
      <c r="F151" s="109">
        <v>22.2</v>
      </c>
      <c r="G151" s="109">
        <v>103</v>
      </c>
      <c r="H151" s="48">
        <v>6.3E-2</v>
      </c>
      <c r="I151" s="48">
        <v>0</v>
      </c>
      <c r="J151" s="48">
        <v>0</v>
      </c>
      <c r="K151" s="48">
        <v>0</v>
      </c>
      <c r="L151" s="48">
        <v>10.92</v>
      </c>
      <c r="M151" s="48">
        <v>34.86</v>
      </c>
      <c r="N151" s="48">
        <v>14.7</v>
      </c>
      <c r="O151" s="48">
        <v>0.67</v>
      </c>
    </row>
    <row r="152" spans="1:15" x14ac:dyDescent="0.25">
      <c r="A152" s="23"/>
      <c r="B152" s="77" t="s">
        <v>74</v>
      </c>
      <c r="C152" s="19">
        <f t="shared" ref="C152:O152" si="22">SUM(C147:C151)</f>
        <v>730</v>
      </c>
      <c r="D152" s="13">
        <f t="shared" si="22"/>
        <v>20.46</v>
      </c>
      <c r="E152" s="13">
        <f t="shared" si="22"/>
        <v>18.315999999999999</v>
      </c>
      <c r="F152" s="13">
        <f t="shared" si="22"/>
        <v>107.65</v>
      </c>
      <c r="G152" s="13">
        <f t="shared" si="22"/>
        <v>680.51</v>
      </c>
      <c r="H152" s="25">
        <f t="shared" si="22"/>
        <v>0.35699999999999998</v>
      </c>
      <c r="I152" s="25">
        <f t="shared" si="22"/>
        <v>13.26</v>
      </c>
      <c r="J152" s="25">
        <f t="shared" si="22"/>
        <v>0.03</v>
      </c>
      <c r="K152" s="25">
        <f t="shared" si="22"/>
        <v>3.59</v>
      </c>
      <c r="L152" s="25">
        <f t="shared" si="22"/>
        <v>91.495999999999995</v>
      </c>
      <c r="M152" s="25">
        <f t="shared" si="22"/>
        <v>219.45</v>
      </c>
      <c r="N152" s="25">
        <f t="shared" si="22"/>
        <v>79.972000000000008</v>
      </c>
      <c r="O152" s="25">
        <f t="shared" si="22"/>
        <v>4.2839999999999998</v>
      </c>
    </row>
    <row r="153" spans="1:15" x14ac:dyDescent="0.25">
      <c r="A153" s="23"/>
      <c r="B153" s="82" t="s">
        <v>75</v>
      </c>
      <c r="C153" s="86">
        <f t="shared" ref="C153:O153" si="23">C145+C152</f>
        <v>1113</v>
      </c>
      <c r="D153" s="87">
        <f t="shared" si="23"/>
        <v>27.59</v>
      </c>
      <c r="E153" s="87">
        <f t="shared" si="23"/>
        <v>25.756</v>
      </c>
      <c r="F153" s="87">
        <f t="shared" si="23"/>
        <v>159.33000000000001</v>
      </c>
      <c r="G153" s="87">
        <f t="shared" si="23"/>
        <v>983.81</v>
      </c>
      <c r="H153" s="88">
        <f t="shared" si="23"/>
        <v>0.47499999999999998</v>
      </c>
      <c r="I153" s="88">
        <f t="shared" si="23"/>
        <v>13.29</v>
      </c>
      <c r="J153" s="88">
        <f t="shared" si="23"/>
        <v>0.10099999999999999</v>
      </c>
      <c r="K153" s="88">
        <f t="shared" si="23"/>
        <v>3.9579999999999997</v>
      </c>
      <c r="L153" s="88">
        <f t="shared" si="23"/>
        <v>247.26799999999997</v>
      </c>
      <c r="M153" s="88">
        <f t="shared" si="23"/>
        <v>370.46699999999998</v>
      </c>
      <c r="N153" s="88">
        <f t="shared" si="23"/>
        <v>108.50700000000001</v>
      </c>
      <c r="O153" s="88">
        <f t="shared" si="23"/>
        <v>6.4480000000000004</v>
      </c>
    </row>
    <row r="154" spans="1:15" x14ac:dyDescent="0.25">
      <c r="A154" s="188"/>
      <c r="B154" s="189"/>
      <c r="C154" s="190"/>
      <c r="D154" s="191"/>
      <c r="E154" s="191"/>
      <c r="F154" s="191"/>
      <c r="G154" s="191"/>
      <c r="H154" s="192"/>
      <c r="I154" s="192"/>
      <c r="J154" s="192"/>
      <c r="K154" s="192"/>
      <c r="L154" s="192"/>
      <c r="M154" s="192"/>
      <c r="N154" s="192"/>
      <c r="O154" s="192"/>
    </row>
    <row r="155" spans="1:15" x14ac:dyDescent="0.25">
      <c r="A155" s="288" t="s">
        <v>34</v>
      </c>
      <c r="B155" s="288"/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288"/>
    </row>
    <row r="156" spans="1:15" x14ac:dyDescent="0.25">
      <c r="A156" s="270" t="s">
        <v>76</v>
      </c>
      <c r="B156" s="270"/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  <c r="O156" s="270"/>
    </row>
    <row r="157" spans="1:15" ht="29.25" customHeight="1" x14ac:dyDescent="0.25">
      <c r="A157" s="269" t="s">
        <v>26</v>
      </c>
      <c r="B157" s="275" t="s">
        <v>24</v>
      </c>
      <c r="C157" s="269" t="s">
        <v>9</v>
      </c>
      <c r="D157" s="269" t="s">
        <v>10</v>
      </c>
      <c r="E157" s="269" t="s">
        <v>11</v>
      </c>
      <c r="F157" s="269" t="s">
        <v>12</v>
      </c>
      <c r="G157" s="269" t="s">
        <v>13</v>
      </c>
      <c r="H157" s="269" t="s">
        <v>14</v>
      </c>
      <c r="I157" s="269"/>
      <c r="J157" s="269"/>
      <c r="K157" s="269"/>
      <c r="L157" s="269" t="s">
        <v>15</v>
      </c>
      <c r="M157" s="269"/>
      <c r="N157" s="269"/>
      <c r="O157" s="269"/>
    </row>
    <row r="158" spans="1:15" ht="15.75" customHeight="1" x14ac:dyDescent="0.25">
      <c r="A158" s="269"/>
      <c r="B158" s="275"/>
      <c r="C158" s="269"/>
      <c r="D158" s="269"/>
      <c r="E158" s="269"/>
      <c r="F158" s="269"/>
      <c r="G158" s="269"/>
      <c r="H158" s="163" t="s">
        <v>16</v>
      </c>
      <c r="I158" s="163" t="s">
        <v>17</v>
      </c>
      <c r="J158" s="163" t="s">
        <v>18</v>
      </c>
      <c r="K158" s="163" t="s">
        <v>19</v>
      </c>
      <c r="L158" s="163" t="s">
        <v>20</v>
      </c>
      <c r="M158" s="163" t="s">
        <v>21</v>
      </c>
      <c r="N158" s="163" t="s">
        <v>22</v>
      </c>
      <c r="O158" s="163" t="s">
        <v>23</v>
      </c>
    </row>
    <row r="159" spans="1:15" ht="29.45" customHeight="1" x14ac:dyDescent="0.25">
      <c r="A159" s="110" t="s">
        <v>79</v>
      </c>
      <c r="B159" s="77" t="s">
        <v>100</v>
      </c>
      <c r="C159" s="76">
        <v>83</v>
      </c>
      <c r="D159" s="80">
        <v>6.25</v>
      </c>
      <c r="E159" s="80">
        <v>6.05</v>
      </c>
      <c r="F159" s="80">
        <v>2.75</v>
      </c>
      <c r="G159" s="80">
        <v>90.1</v>
      </c>
      <c r="H159" s="81">
        <v>0.115</v>
      </c>
      <c r="I159" s="81">
        <v>0.67800000000000005</v>
      </c>
      <c r="J159" s="81">
        <v>0.106</v>
      </c>
      <c r="K159" s="81">
        <v>0.23499999999999999</v>
      </c>
      <c r="L159" s="81">
        <v>49.76</v>
      </c>
      <c r="M159" s="81">
        <v>96.525000000000006</v>
      </c>
      <c r="N159" s="81">
        <v>9.6150000000000002</v>
      </c>
      <c r="O159" s="81">
        <v>1.1080000000000001</v>
      </c>
    </row>
    <row r="160" spans="1:15" x14ac:dyDescent="0.25">
      <c r="A160" s="233" t="s">
        <v>69</v>
      </c>
      <c r="B160" s="22" t="s">
        <v>70</v>
      </c>
      <c r="C160" s="21">
        <v>222</v>
      </c>
      <c r="D160" s="13">
        <v>0.13</v>
      </c>
      <c r="E160" s="13">
        <v>0.02</v>
      </c>
      <c r="F160" s="13">
        <v>15.2</v>
      </c>
      <c r="G160" s="13">
        <v>62</v>
      </c>
      <c r="H160" s="25">
        <v>0</v>
      </c>
      <c r="I160" s="25">
        <v>2.83</v>
      </c>
      <c r="J160" s="25">
        <v>0</v>
      </c>
      <c r="K160" s="25">
        <v>0.01</v>
      </c>
      <c r="L160" s="25">
        <v>14.2</v>
      </c>
      <c r="M160" s="25">
        <v>4.4000000000000004</v>
      </c>
      <c r="N160" s="25">
        <v>2.4</v>
      </c>
      <c r="O160" s="25">
        <v>0.36</v>
      </c>
    </row>
    <row r="161" spans="1:15" ht="25.5" x14ac:dyDescent="0.25">
      <c r="A161" s="89">
        <v>1</v>
      </c>
      <c r="B161" s="92" t="s">
        <v>103</v>
      </c>
      <c r="C161" s="89">
        <v>23</v>
      </c>
      <c r="D161" s="89">
        <v>1.41</v>
      </c>
      <c r="E161" s="89">
        <v>3.77</v>
      </c>
      <c r="F161" s="89">
        <v>8.9600000000000009</v>
      </c>
      <c r="G161" s="90">
        <v>75</v>
      </c>
      <c r="H161" s="91">
        <v>0.02</v>
      </c>
      <c r="I161" s="111">
        <v>0</v>
      </c>
      <c r="J161" s="91">
        <v>0.02</v>
      </c>
      <c r="K161" s="91">
        <v>0.253</v>
      </c>
      <c r="L161" s="90">
        <v>4.8</v>
      </c>
      <c r="M161" s="90">
        <v>13.2</v>
      </c>
      <c r="N161" s="91">
        <v>2.52</v>
      </c>
      <c r="O161" s="91">
        <v>0.20799999999999999</v>
      </c>
    </row>
    <row r="162" spans="1:15" x14ac:dyDescent="0.25">
      <c r="A162" s="84"/>
      <c r="B162" s="79" t="s">
        <v>73</v>
      </c>
      <c r="C162" s="78">
        <f t="shared" ref="C162:O162" si="24">SUM(C159:C161)</f>
        <v>328</v>
      </c>
      <c r="D162" s="93">
        <f t="shared" si="24"/>
        <v>7.79</v>
      </c>
      <c r="E162" s="93">
        <f t="shared" si="24"/>
        <v>9.84</v>
      </c>
      <c r="F162" s="93">
        <f t="shared" si="24"/>
        <v>26.91</v>
      </c>
      <c r="G162" s="93">
        <f t="shared" si="24"/>
        <v>227.1</v>
      </c>
      <c r="H162" s="94">
        <f t="shared" si="24"/>
        <v>0.13500000000000001</v>
      </c>
      <c r="I162" s="94">
        <f t="shared" si="24"/>
        <v>3.508</v>
      </c>
      <c r="J162" s="94">
        <f t="shared" si="24"/>
        <v>0.126</v>
      </c>
      <c r="K162" s="94">
        <f t="shared" si="24"/>
        <v>0.498</v>
      </c>
      <c r="L162" s="94">
        <f t="shared" si="24"/>
        <v>68.759999999999991</v>
      </c>
      <c r="M162" s="94">
        <f t="shared" si="24"/>
        <v>114.12500000000001</v>
      </c>
      <c r="N162" s="94">
        <f t="shared" si="24"/>
        <v>14.535</v>
      </c>
      <c r="O162" s="94">
        <f t="shared" si="24"/>
        <v>1.6759999999999999</v>
      </c>
    </row>
    <row r="163" spans="1:15" x14ac:dyDescent="0.25">
      <c r="A163" s="83"/>
      <c r="B163" s="83"/>
      <c r="C163" s="83"/>
      <c r="D163" s="83"/>
      <c r="E163" s="279" t="s">
        <v>42</v>
      </c>
      <c r="F163" s="279"/>
      <c r="G163" s="279"/>
      <c r="H163" s="279"/>
      <c r="I163" s="279"/>
      <c r="J163" s="83"/>
      <c r="K163" s="83"/>
      <c r="L163" s="83"/>
      <c r="M163" s="83"/>
      <c r="N163" s="83"/>
      <c r="O163" s="83"/>
    </row>
    <row r="164" spans="1:15" x14ac:dyDescent="0.25">
      <c r="A164" s="289" t="s">
        <v>26</v>
      </c>
      <c r="B164" s="291" t="s">
        <v>24</v>
      </c>
      <c r="C164" s="292" t="s">
        <v>9</v>
      </c>
      <c r="D164" s="292" t="s">
        <v>10</v>
      </c>
      <c r="E164" s="292" t="s">
        <v>11</v>
      </c>
      <c r="F164" s="292" t="s">
        <v>12</v>
      </c>
      <c r="G164" s="292" t="s">
        <v>13</v>
      </c>
      <c r="H164" s="292" t="s">
        <v>14</v>
      </c>
      <c r="I164" s="292"/>
      <c r="J164" s="292"/>
      <c r="K164" s="292"/>
      <c r="L164" s="292" t="s">
        <v>15</v>
      </c>
      <c r="M164" s="292"/>
      <c r="N164" s="292"/>
      <c r="O164" s="292"/>
    </row>
    <row r="165" spans="1:15" x14ac:dyDescent="0.25">
      <c r="A165" s="290"/>
      <c r="B165" s="291"/>
      <c r="C165" s="292"/>
      <c r="D165" s="292"/>
      <c r="E165" s="292"/>
      <c r="F165" s="292"/>
      <c r="G165" s="292"/>
      <c r="H165" s="233" t="s">
        <v>16</v>
      </c>
      <c r="I165" s="233" t="s">
        <v>17</v>
      </c>
      <c r="J165" s="233" t="s">
        <v>18</v>
      </c>
      <c r="K165" s="233" t="s">
        <v>19</v>
      </c>
      <c r="L165" s="233" t="s">
        <v>20</v>
      </c>
      <c r="M165" s="233" t="s">
        <v>21</v>
      </c>
      <c r="N165" s="233" t="s">
        <v>22</v>
      </c>
      <c r="O165" s="233" t="s">
        <v>23</v>
      </c>
    </row>
    <row r="166" spans="1:15" x14ac:dyDescent="0.25">
      <c r="A166" s="35">
        <v>102</v>
      </c>
      <c r="B166" s="31" t="s">
        <v>56</v>
      </c>
      <c r="C166" s="36">
        <v>250</v>
      </c>
      <c r="D166" s="37">
        <v>5.49</v>
      </c>
      <c r="E166" s="37">
        <v>5.27</v>
      </c>
      <c r="F166" s="37">
        <v>16.54</v>
      </c>
      <c r="G166" s="37">
        <v>148.25</v>
      </c>
      <c r="H166" s="34">
        <v>0.22800000000000001</v>
      </c>
      <c r="I166" s="34">
        <v>5.8250000000000002</v>
      </c>
      <c r="J166" s="34">
        <v>0</v>
      </c>
      <c r="K166" s="34">
        <v>2.4249999999999998</v>
      </c>
      <c r="L166" s="34">
        <v>5.8250000000000002</v>
      </c>
      <c r="M166" s="34">
        <v>88.1</v>
      </c>
      <c r="N166" s="34">
        <v>35.575000000000003</v>
      </c>
      <c r="O166" s="34">
        <v>2.0499999999999998</v>
      </c>
    </row>
    <row r="167" spans="1:15" ht="38.25" x14ac:dyDescent="0.25">
      <c r="A167" s="35" t="s">
        <v>94</v>
      </c>
      <c r="B167" s="38" t="s">
        <v>114</v>
      </c>
      <c r="C167" s="39">
        <v>210</v>
      </c>
      <c r="D167" s="40">
        <v>12.54</v>
      </c>
      <c r="E167" s="40">
        <v>29.53</v>
      </c>
      <c r="F167" s="40">
        <v>17.059999999999999</v>
      </c>
      <c r="G167" s="40">
        <v>386.6</v>
      </c>
      <c r="H167" s="41">
        <v>0.38200000000000001</v>
      </c>
      <c r="I167" s="41">
        <v>7.81</v>
      </c>
      <c r="J167" s="41">
        <v>0</v>
      </c>
      <c r="K167" s="41">
        <v>3.12</v>
      </c>
      <c r="L167" s="41">
        <v>35.590000000000003</v>
      </c>
      <c r="M167" s="41">
        <v>187.42</v>
      </c>
      <c r="N167" s="41">
        <v>47.03</v>
      </c>
      <c r="O167" s="41">
        <v>3.2</v>
      </c>
    </row>
    <row r="168" spans="1:15" x14ac:dyDescent="0.25">
      <c r="A168" s="162" t="s">
        <v>136</v>
      </c>
      <c r="B168" s="29" t="s">
        <v>61</v>
      </c>
      <c r="C168" s="26">
        <v>200</v>
      </c>
      <c r="D168" s="27">
        <v>0.68</v>
      </c>
      <c r="E168" s="27">
        <v>0.28000000000000003</v>
      </c>
      <c r="F168" s="27">
        <v>20.76</v>
      </c>
      <c r="G168" s="27">
        <v>88.2</v>
      </c>
      <c r="H168" s="28">
        <v>1.2E-2</v>
      </c>
      <c r="I168" s="28">
        <v>100</v>
      </c>
      <c r="J168" s="28">
        <v>0</v>
      </c>
      <c r="K168" s="28">
        <v>0.76</v>
      </c>
      <c r="L168" s="28">
        <v>21.34</v>
      </c>
      <c r="M168" s="28">
        <v>3.44</v>
      </c>
      <c r="N168" s="28">
        <v>3.44</v>
      </c>
      <c r="O168" s="28">
        <v>0.63400000000000001</v>
      </c>
    </row>
    <row r="169" spans="1:15" x14ac:dyDescent="0.25">
      <c r="A169" s="161"/>
      <c r="B169" s="42" t="s">
        <v>46</v>
      </c>
      <c r="C169" s="32">
        <v>40</v>
      </c>
      <c r="D169" s="109">
        <v>4.8</v>
      </c>
      <c r="E169" s="109">
        <v>0.52</v>
      </c>
      <c r="F169" s="109">
        <v>22.2</v>
      </c>
      <c r="G169" s="109">
        <v>103</v>
      </c>
      <c r="H169" s="45">
        <v>6.3E-2</v>
      </c>
      <c r="I169" s="45">
        <v>0</v>
      </c>
      <c r="J169" s="45">
        <v>0</v>
      </c>
      <c r="K169" s="45">
        <v>0</v>
      </c>
      <c r="L169" s="45">
        <v>10.92</v>
      </c>
      <c r="M169" s="45">
        <v>34.86</v>
      </c>
      <c r="N169" s="45">
        <v>14.7</v>
      </c>
      <c r="O169" s="45">
        <v>0.67</v>
      </c>
    </row>
    <row r="170" spans="1:15" x14ac:dyDescent="0.25">
      <c r="A170" s="23"/>
      <c r="B170" s="77" t="s">
        <v>74</v>
      </c>
      <c r="C170" s="19">
        <f t="shared" ref="C170:O170" si="25">SUM(C166:C169)</f>
        <v>700</v>
      </c>
      <c r="D170" s="13">
        <f t="shared" si="25"/>
        <v>23.51</v>
      </c>
      <c r="E170" s="13">
        <f t="shared" si="25"/>
        <v>35.6</v>
      </c>
      <c r="F170" s="13">
        <f t="shared" si="25"/>
        <v>76.56</v>
      </c>
      <c r="G170" s="13">
        <f t="shared" si="25"/>
        <v>726.05000000000007</v>
      </c>
      <c r="H170" s="25">
        <f t="shared" si="25"/>
        <v>0.68500000000000005</v>
      </c>
      <c r="I170" s="25">
        <f t="shared" si="25"/>
        <v>113.63500000000001</v>
      </c>
      <c r="J170" s="25">
        <f t="shared" si="25"/>
        <v>0</v>
      </c>
      <c r="K170" s="25">
        <f t="shared" si="25"/>
        <v>6.3049999999999997</v>
      </c>
      <c r="L170" s="25">
        <f t="shared" si="25"/>
        <v>73.675000000000011</v>
      </c>
      <c r="M170" s="25">
        <f t="shared" si="25"/>
        <v>313.82</v>
      </c>
      <c r="N170" s="25">
        <f t="shared" si="25"/>
        <v>100.745</v>
      </c>
      <c r="O170" s="25">
        <f t="shared" si="25"/>
        <v>6.5540000000000003</v>
      </c>
    </row>
    <row r="171" spans="1:15" x14ac:dyDescent="0.25">
      <c r="A171" s="23"/>
      <c r="B171" s="82" t="s">
        <v>75</v>
      </c>
      <c r="C171" s="86">
        <f t="shared" ref="C171:O171" si="26">C162+C170</f>
        <v>1028</v>
      </c>
      <c r="D171" s="87">
        <f t="shared" si="26"/>
        <v>31.3</v>
      </c>
      <c r="E171" s="87">
        <f t="shared" si="26"/>
        <v>45.44</v>
      </c>
      <c r="F171" s="87">
        <f t="shared" si="26"/>
        <v>103.47</v>
      </c>
      <c r="G171" s="87">
        <f t="shared" si="26"/>
        <v>953.15000000000009</v>
      </c>
      <c r="H171" s="87">
        <f t="shared" si="26"/>
        <v>0.82000000000000006</v>
      </c>
      <c r="I171" s="87">
        <f t="shared" si="26"/>
        <v>117.143</v>
      </c>
      <c r="J171" s="87">
        <f t="shared" si="26"/>
        <v>0.126</v>
      </c>
      <c r="K171" s="87">
        <f t="shared" si="26"/>
        <v>6.8029999999999999</v>
      </c>
      <c r="L171" s="87">
        <f t="shared" si="26"/>
        <v>142.435</v>
      </c>
      <c r="M171" s="87">
        <f t="shared" si="26"/>
        <v>427.94499999999999</v>
      </c>
      <c r="N171" s="87">
        <f t="shared" si="26"/>
        <v>115.28</v>
      </c>
      <c r="O171" s="87">
        <f t="shared" si="26"/>
        <v>8.23</v>
      </c>
    </row>
    <row r="172" spans="1:15" x14ac:dyDescent="0.25">
      <c r="A172" s="288" t="s">
        <v>35</v>
      </c>
      <c r="B172" s="288"/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288"/>
      <c r="O172" s="288"/>
    </row>
    <row r="173" spans="1:15" x14ac:dyDescent="0.25">
      <c r="A173" s="270" t="s">
        <v>76</v>
      </c>
      <c r="B173" s="270"/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  <c r="O173" s="270"/>
    </row>
    <row r="174" spans="1:15" x14ac:dyDescent="0.25">
      <c r="A174" s="289" t="s">
        <v>26</v>
      </c>
      <c r="B174" s="291" t="s">
        <v>24</v>
      </c>
      <c r="C174" s="292" t="s">
        <v>9</v>
      </c>
      <c r="D174" s="292" t="s">
        <v>10</v>
      </c>
      <c r="E174" s="292" t="s">
        <v>11</v>
      </c>
      <c r="F174" s="292" t="s">
        <v>12</v>
      </c>
      <c r="G174" s="292" t="s">
        <v>13</v>
      </c>
      <c r="H174" s="292" t="s">
        <v>14</v>
      </c>
      <c r="I174" s="292"/>
      <c r="J174" s="292"/>
      <c r="K174" s="292"/>
      <c r="L174" s="292" t="s">
        <v>15</v>
      </c>
      <c r="M174" s="292"/>
      <c r="N174" s="292"/>
      <c r="O174" s="292"/>
    </row>
    <row r="175" spans="1:15" x14ac:dyDescent="0.25">
      <c r="A175" s="290"/>
      <c r="B175" s="291"/>
      <c r="C175" s="292"/>
      <c r="D175" s="292"/>
      <c r="E175" s="292"/>
      <c r="F175" s="292"/>
      <c r="G175" s="292"/>
      <c r="H175" s="25" t="s">
        <v>16</v>
      </c>
      <c r="I175" s="25" t="s">
        <v>17</v>
      </c>
      <c r="J175" s="25" t="s">
        <v>18</v>
      </c>
      <c r="K175" s="25" t="s">
        <v>19</v>
      </c>
      <c r="L175" s="25" t="s">
        <v>20</v>
      </c>
      <c r="M175" s="25" t="s">
        <v>21</v>
      </c>
      <c r="N175" s="25" t="s">
        <v>22</v>
      </c>
      <c r="O175" s="25" t="s">
        <v>23</v>
      </c>
    </row>
    <row r="176" spans="1:15" ht="27" customHeight="1" x14ac:dyDescent="0.25">
      <c r="A176" s="76">
        <v>173</v>
      </c>
      <c r="B176" s="77" t="s">
        <v>104</v>
      </c>
      <c r="C176" s="76">
        <v>155</v>
      </c>
      <c r="D176" s="80">
        <v>5.21</v>
      </c>
      <c r="E176" s="80">
        <v>7.37</v>
      </c>
      <c r="F176" s="80">
        <v>23.98</v>
      </c>
      <c r="G176" s="80">
        <v>134.59</v>
      </c>
      <c r="H176" s="81">
        <v>0.115</v>
      </c>
      <c r="I176" s="81">
        <v>0.61199999999999999</v>
      </c>
      <c r="J176" s="81">
        <v>0.03</v>
      </c>
      <c r="K176" s="81">
        <v>0.38100000000000001</v>
      </c>
      <c r="L176" s="81">
        <v>95.052999999999997</v>
      </c>
      <c r="M176" s="81">
        <v>149.38999999999999</v>
      </c>
      <c r="N176" s="81">
        <v>45.148000000000003</v>
      </c>
      <c r="O176" s="81">
        <v>1.101</v>
      </c>
    </row>
    <row r="177" spans="1:16" ht="25.5" x14ac:dyDescent="0.25">
      <c r="A177" s="233" t="s">
        <v>142</v>
      </c>
      <c r="B177" s="10" t="s">
        <v>82</v>
      </c>
      <c r="C177" s="67">
        <v>215</v>
      </c>
      <c r="D177" s="13">
        <v>7.0000000000000007E-2</v>
      </c>
      <c r="E177" s="13">
        <v>0.02</v>
      </c>
      <c r="F177" s="13">
        <v>15</v>
      </c>
      <c r="G177" s="13">
        <v>60</v>
      </c>
      <c r="H177" s="25">
        <v>0</v>
      </c>
      <c r="I177" s="25">
        <v>0.03</v>
      </c>
      <c r="J177" s="25">
        <v>0</v>
      </c>
      <c r="K177" s="25">
        <v>0</v>
      </c>
      <c r="L177" s="25">
        <v>11.1</v>
      </c>
      <c r="M177" s="25">
        <v>2.8</v>
      </c>
      <c r="N177" s="25">
        <v>1.4</v>
      </c>
      <c r="O177" s="25">
        <v>0.28000000000000003</v>
      </c>
    </row>
    <row r="178" spans="1:16" x14ac:dyDescent="0.25">
      <c r="A178" s="78"/>
      <c r="B178" s="79" t="s">
        <v>68</v>
      </c>
      <c r="C178" s="76">
        <v>18</v>
      </c>
      <c r="D178" s="73">
        <v>1.39</v>
      </c>
      <c r="E178" s="73">
        <v>0.5</v>
      </c>
      <c r="F178" s="73">
        <v>9.1</v>
      </c>
      <c r="G178" s="73">
        <v>48.3</v>
      </c>
      <c r="H178" s="74">
        <v>1.2999999999999999E-2</v>
      </c>
      <c r="I178" s="74">
        <v>0</v>
      </c>
      <c r="J178" s="74">
        <v>0</v>
      </c>
      <c r="K178" s="74">
        <v>0.2</v>
      </c>
      <c r="L178" s="74">
        <v>2.2799999999999998</v>
      </c>
      <c r="M178" s="74">
        <v>7.8</v>
      </c>
      <c r="N178" s="74">
        <v>1.56</v>
      </c>
      <c r="O178" s="74">
        <v>0.14399999999999999</v>
      </c>
    </row>
    <row r="179" spans="1:16" x14ac:dyDescent="0.25">
      <c r="A179" s="78">
        <v>15</v>
      </c>
      <c r="B179" s="79" t="s">
        <v>72</v>
      </c>
      <c r="C179" s="76">
        <v>15</v>
      </c>
      <c r="D179" s="13">
        <v>3.48</v>
      </c>
      <c r="E179" s="13">
        <v>4.43</v>
      </c>
      <c r="F179" s="13">
        <v>0</v>
      </c>
      <c r="G179" s="13">
        <v>54</v>
      </c>
      <c r="H179" s="13">
        <v>5.0000000000000001E-3</v>
      </c>
      <c r="I179" s="13">
        <v>0.105</v>
      </c>
      <c r="J179" s="13">
        <v>3.9E-2</v>
      </c>
      <c r="K179" s="13">
        <v>7.4999999999999997E-2</v>
      </c>
      <c r="L179" s="13">
        <v>132</v>
      </c>
      <c r="M179" s="13">
        <v>75</v>
      </c>
      <c r="N179" s="13">
        <v>5.25</v>
      </c>
      <c r="O179" s="13">
        <v>0.15</v>
      </c>
    </row>
    <row r="180" spans="1:16" x14ac:dyDescent="0.25">
      <c r="A180" s="84"/>
      <c r="B180" s="79" t="s">
        <v>73</v>
      </c>
      <c r="C180" s="78">
        <f t="shared" ref="C180:O180" si="27">SUM(C176:C179)</f>
        <v>403</v>
      </c>
      <c r="D180" s="93">
        <f t="shared" si="27"/>
        <v>10.15</v>
      </c>
      <c r="E180" s="93">
        <f t="shared" si="27"/>
        <v>12.32</v>
      </c>
      <c r="F180" s="93">
        <f t="shared" si="27"/>
        <v>48.080000000000005</v>
      </c>
      <c r="G180" s="93">
        <f t="shared" si="27"/>
        <v>296.89</v>
      </c>
      <c r="H180" s="94">
        <f t="shared" si="27"/>
        <v>0.13300000000000001</v>
      </c>
      <c r="I180" s="94">
        <f t="shared" si="27"/>
        <v>0.747</v>
      </c>
      <c r="J180" s="94">
        <f t="shared" si="27"/>
        <v>6.9000000000000006E-2</v>
      </c>
      <c r="K180" s="94">
        <f t="shared" si="27"/>
        <v>0.65599999999999992</v>
      </c>
      <c r="L180" s="94">
        <f t="shared" si="27"/>
        <v>240.43299999999999</v>
      </c>
      <c r="M180" s="94">
        <f t="shared" si="27"/>
        <v>234.99</v>
      </c>
      <c r="N180" s="94">
        <f t="shared" si="27"/>
        <v>53.358000000000004</v>
      </c>
      <c r="O180" s="94">
        <f t="shared" si="27"/>
        <v>1.6749999999999998</v>
      </c>
    </row>
    <row r="181" spans="1:16" x14ac:dyDescent="0.25">
      <c r="A181" s="83"/>
      <c r="B181" s="83"/>
      <c r="C181" s="83"/>
      <c r="D181" s="83"/>
      <c r="E181" s="279" t="s">
        <v>42</v>
      </c>
      <c r="F181" s="279"/>
      <c r="G181" s="279"/>
      <c r="H181" s="279"/>
      <c r="I181" s="279"/>
      <c r="J181" s="83"/>
      <c r="K181" s="83"/>
      <c r="L181" s="83"/>
      <c r="M181" s="83"/>
      <c r="N181" s="83"/>
      <c r="O181" s="83"/>
    </row>
    <row r="182" spans="1:16" ht="25.5" x14ac:dyDescent="0.25">
      <c r="A182" s="6">
        <v>88</v>
      </c>
      <c r="B182" s="15" t="s">
        <v>97</v>
      </c>
      <c r="C182" s="172">
        <v>260</v>
      </c>
      <c r="D182" s="173">
        <v>2.0299999999999998</v>
      </c>
      <c r="E182" s="173">
        <v>6.45</v>
      </c>
      <c r="F182" s="173">
        <v>8.26</v>
      </c>
      <c r="G182" s="173">
        <v>105.95</v>
      </c>
      <c r="H182" s="24">
        <v>6.3E-2</v>
      </c>
      <c r="I182" s="24">
        <v>15.82</v>
      </c>
      <c r="J182" s="24">
        <v>0.01</v>
      </c>
      <c r="K182" s="24">
        <v>2.3530000000000002</v>
      </c>
      <c r="L182" s="24">
        <v>58.05</v>
      </c>
      <c r="M182" s="24">
        <v>55.1</v>
      </c>
      <c r="N182" s="24">
        <v>23.03</v>
      </c>
      <c r="O182" s="24">
        <v>0.85</v>
      </c>
    </row>
    <row r="183" spans="1:16" ht="25.5" x14ac:dyDescent="0.25">
      <c r="A183" s="6" t="s">
        <v>130</v>
      </c>
      <c r="B183" s="175" t="s">
        <v>131</v>
      </c>
      <c r="C183" s="16">
        <v>90</v>
      </c>
      <c r="D183" s="176">
        <v>11.18</v>
      </c>
      <c r="E183" s="176">
        <v>3.04</v>
      </c>
      <c r="F183" s="176">
        <v>3.16</v>
      </c>
      <c r="G183" s="176">
        <v>84.94</v>
      </c>
      <c r="H183" s="24">
        <v>4.4999999999999998E-2</v>
      </c>
      <c r="I183" s="24">
        <v>0.30399999999999999</v>
      </c>
      <c r="J183" s="24">
        <v>1.4999999999999999E-2</v>
      </c>
      <c r="K183" s="24">
        <v>4.4999999999999998E-2</v>
      </c>
      <c r="L183" s="24">
        <v>17.606000000000002</v>
      </c>
      <c r="M183" s="24">
        <v>90.281000000000006</v>
      </c>
      <c r="N183" s="24">
        <v>10.26</v>
      </c>
      <c r="O183" s="24">
        <v>0.81599999999999995</v>
      </c>
    </row>
    <row r="184" spans="1:16" ht="38.25" x14ac:dyDescent="0.25">
      <c r="A184" s="233" t="s">
        <v>109</v>
      </c>
      <c r="B184" s="104" t="s">
        <v>110</v>
      </c>
      <c r="C184" s="21">
        <v>150</v>
      </c>
      <c r="D184" s="13">
        <v>5.016</v>
      </c>
      <c r="E184" s="13">
        <v>3.69</v>
      </c>
      <c r="F184" s="13">
        <v>24.239000000000001</v>
      </c>
      <c r="G184" s="13">
        <v>150.435</v>
      </c>
      <c r="H184" s="25">
        <v>3.7999999999999999E-2</v>
      </c>
      <c r="I184" s="25">
        <v>0.57799999999999996</v>
      </c>
      <c r="J184" s="55">
        <v>1E-3</v>
      </c>
      <c r="K184" s="25">
        <v>0.77600000000000002</v>
      </c>
      <c r="L184" s="25">
        <v>14.988</v>
      </c>
      <c r="M184" s="25">
        <v>40.460999999999999</v>
      </c>
      <c r="N184" s="25">
        <v>20.271000000000001</v>
      </c>
      <c r="O184" s="25">
        <v>0.98599999999999999</v>
      </c>
    </row>
    <row r="185" spans="1:16" x14ac:dyDescent="0.25">
      <c r="A185" s="161" t="s">
        <v>133</v>
      </c>
      <c r="B185" s="42" t="s">
        <v>48</v>
      </c>
      <c r="C185" s="32">
        <v>200</v>
      </c>
      <c r="D185" s="33">
        <v>0.35</v>
      </c>
      <c r="E185" s="33">
        <v>0.08</v>
      </c>
      <c r="F185" s="33">
        <v>29.85</v>
      </c>
      <c r="G185" s="33">
        <v>122.2</v>
      </c>
      <c r="H185" s="34">
        <v>0.02</v>
      </c>
      <c r="I185" s="34">
        <v>0</v>
      </c>
      <c r="J185" s="34">
        <v>0</v>
      </c>
      <c r="K185" s="34">
        <v>0.08</v>
      </c>
      <c r="L185" s="34">
        <v>20.32</v>
      </c>
      <c r="M185" s="34">
        <v>19.36</v>
      </c>
      <c r="N185" s="34">
        <v>8.1199999999999992</v>
      </c>
      <c r="O185" s="34">
        <v>0.45</v>
      </c>
    </row>
    <row r="186" spans="1:16" x14ac:dyDescent="0.25">
      <c r="A186" s="161"/>
      <c r="B186" s="42" t="s">
        <v>46</v>
      </c>
      <c r="C186" s="32">
        <v>40</v>
      </c>
      <c r="D186" s="109">
        <v>4.8</v>
      </c>
      <c r="E186" s="109">
        <v>0.52</v>
      </c>
      <c r="F186" s="109">
        <v>22.2</v>
      </c>
      <c r="G186" s="109">
        <v>103</v>
      </c>
      <c r="H186" s="45">
        <v>6.3E-2</v>
      </c>
      <c r="I186" s="45">
        <v>0</v>
      </c>
      <c r="J186" s="45">
        <v>0</v>
      </c>
      <c r="K186" s="45">
        <v>0</v>
      </c>
      <c r="L186" s="45">
        <v>10.92</v>
      </c>
      <c r="M186" s="45">
        <v>34.86</v>
      </c>
      <c r="N186" s="45">
        <v>14.7</v>
      </c>
      <c r="O186" s="45">
        <v>0.67</v>
      </c>
    </row>
    <row r="187" spans="1:16" x14ac:dyDescent="0.25">
      <c r="A187" s="23"/>
      <c r="B187" s="77" t="s">
        <v>74</v>
      </c>
      <c r="C187" s="19">
        <f t="shared" ref="C187:O187" si="28">SUM(C182:C186)</f>
        <v>740</v>
      </c>
      <c r="D187" s="13">
        <f t="shared" si="28"/>
        <v>23.376000000000001</v>
      </c>
      <c r="E187" s="13">
        <f t="shared" si="28"/>
        <v>13.78</v>
      </c>
      <c r="F187" s="13">
        <f t="shared" si="28"/>
        <v>87.709000000000003</v>
      </c>
      <c r="G187" s="13">
        <f t="shared" si="28"/>
        <v>566.52499999999998</v>
      </c>
      <c r="H187" s="25">
        <f t="shared" si="28"/>
        <v>0.22899999999999998</v>
      </c>
      <c r="I187" s="25">
        <f t="shared" si="28"/>
        <v>16.701999999999998</v>
      </c>
      <c r="J187" s="25">
        <f t="shared" si="28"/>
        <v>2.6000000000000002E-2</v>
      </c>
      <c r="K187" s="25">
        <f t="shared" si="28"/>
        <v>3.2540000000000004</v>
      </c>
      <c r="L187" s="25">
        <f t="shared" si="28"/>
        <v>121.884</v>
      </c>
      <c r="M187" s="25">
        <f t="shared" si="28"/>
        <v>240.06200000000001</v>
      </c>
      <c r="N187" s="25">
        <f t="shared" si="28"/>
        <v>76.381</v>
      </c>
      <c r="O187" s="25">
        <f t="shared" si="28"/>
        <v>3.7720000000000002</v>
      </c>
    </row>
    <row r="188" spans="1:16" x14ac:dyDescent="0.25">
      <c r="A188" s="23"/>
      <c r="B188" s="82" t="s">
        <v>75</v>
      </c>
      <c r="C188" s="86">
        <f t="shared" ref="C188:O188" si="29">C180+C187</f>
        <v>1143</v>
      </c>
      <c r="D188" s="87">
        <f t="shared" si="29"/>
        <v>33.526000000000003</v>
      </c>
      <c r="E188" s="87">
        <f t="shared" si="29"/>
        <v>26.1</v>
      </c>
      <c r="F188" s="87">
        <f t="shared" si="29"/>
        <v>135.78900000000002</v>
      </c>
      <c r="G188" s="87">
        <f t="shared" si="29"/>
        <v>863.41499999999996</v>
      </c>
      <c r="H188" s="88">
        <f t="shared" si="29"/>
        <v>0.36199999999999999</v>
      </c>
      <c r="I188" s="88">
        <f t="shared" si="29"/>
        <v>17.448999999999998</v>
      </c>
      <c r="J188" s="88">
        <f t="shared" si="29"/>
        <v>9.5000000000000001E-2</v>
      </c>
      <c r="K188" s="88">
        <f t="shared" si="29"/>
        <v>3.91</v>
      </c>
      <c r="L188" s="88">
        <f t="shared" si="29"/>
        <v>362.31700000000001</v>
      </c>
      <c r="M188" s="88">
        <f t="shared" si="29"/>
        <v>475.05200000000002</v>
      </c>
      <c r="N188" s="88">
        <f t="shared" si="29"/>
        <v>129.739</v>
      </c>
      <c r="O188" s="88">
        <f t="shared" si="29"/>
        <v>5.4470000000000001</v>
      </c>
    </row>
    <row r="189" spans="1:16" x14ac:dyDescent="0.25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</row>
    <row r="190" spans="1:16" ht="15" customHeight="1" x14ac:dyDescent="0.25">
      <c r="A190" s="261" t="s">
        <v>36</v>
      </c>
      <c r="B190" s="261"/>
      <c r="C190" s="261"/>
      <c r="D190" s="261"/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261"/>
    </row>
    <row r="191" spans="1:16" ht="15" customHeight="1" x14ac:dyDescent="0.25">
      <c r="A191" s="261" t="s">
        <v>37</v>
      </c>
      <c r="B191" s="261"/>
      <c r="C191" s="261"/>
      <c r="D191" s="261"/>
      <c r="E191" s="261"/>
      <c r="F191" s="261"/>
      <c r="G191" s="261"/>
      <c r="H191" s="261"/>
      <c r="I191" s="261"/>
      <c r="J191" s="261"/>
      <c r="K191" s="261"/>
      <c r="L191" s="261"/>
      <c r="M191" s="261"/>
      <c r="N191" s="261"/>
      <c r="O191" s="261"/>
      <c r="P191" s="261"/>
    </row>
    <row r="192" spans="1:16" ht="15" customHeight="1" x14ac:dyDescent="0.25">
      <c r="A192" s="261" t="s">
        <v>38</v>
      </c>
      <c r="B192" s="261"/>
      <c r="C192" s="261"/>
      <c r="D192" s="261"/>
      <c r="E192" s="261"/>
      <c r="F192" s="261"/>
      <c r="G192" s="261"/>
      <c r="H192" s="261"/>
      <c r="I192" s="261"/>
      <c r="J192" s="261"/>
      <c r="K192" s="261"/>
      <c r="L192" s="261"/>
      <c r="M192" s="261"/>
      <c r="N192" s="261"/>
      <c r="O192" s="261"/>
      <c r="P192" s="261"/>
    </row>
    <row r="193" spans="1:20" ht="15" customHeight="1" x14ac:dyDescent="0.25">
      <c r="A193" s="262" t="s">
        <v>55</v>
      </c>
      <c r="B193" s="262"/>
      <c r="C193" s="262"/>
      <c r="D193" s="262"/>
      <c r="E193" s="262"/>
      <c r="F193" s="262"/>
      <c r="G193" s="262"/>
      <c r="H193" s="262"/>
      <c r="I193" s="262"/>
      <c r="J193" s="262"/>
      <c r="K193" s="262"/>
      <c r="L193" s="262"/>
      <c r="M193" s="262"/>
      <c r="N193" s="262"/>
      <c r="O193" s="262"/>
      <c r="P193" s="262"/>
      <c r="Q193" s="262"/>
      <c r="R193" s="262"/>
      <c r="S193" s="262"/>
      <c r="T193" s="262"/>
    </row>
    <row r="194" spans="1:20" ht="30.75" customHeight="1" x14ac:dyDescent="0.25">
      <c r="A194" s="262" t="s">
        <v>65</v>
      </c>
      <c r="B194" s="262"/>
      <c r="C194" s="262"/>
      <c r="D194" s="262"/>
      <c r="E194" s="262"/>
      <c r="F194" s="262"/>
      <c r="G194" s="262"/>
      <c r="H194" s="262"/>
      <c r="I194" s="262"/>
      <c r="J194" s="262"/>
      <c r="K194" s="262"/>
      <c r="L194" s="262"/>
      <c r="M194" s="262"/>
      <c r="N194" s="262"/>
      <c r="O194" s="262"/>
      <c r="P194" s="262"/>
      <c r="Q194" s="262"/>
      <c r="R194" s="232"/>
      <c r="S194" s="232"/>
      <c r="T194" s="232"/>
    </row>
    <row r="195" spans="1:20" ht="15" customHeight="1" x14ac:dyDescent="0.25">
      <c r="A195" s="261" t="s">
        <v>62</v>
      </c>
      <c r="B195" s="261"/>
      <c r="C195" s="261"/>
      <c r="D195" s="261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O195" s="261"/>
      <c r="P195" s="261"/>
    </row>
    <row r="196" spans="1:20" ht="15" customHeight="1" x14ac:dyDescent="0.25">
      <c r="A196" s="261" t="s">
        <v>63</v>
      </c>
      <c r="B196" s="261"/>
      <c r="C196" s="261"/>
      <c r="D196" s="261"/>
      <c r="E196" s="261"/>
      <c r="F196" s="261"/>
      <c r="G196" s="261"/>
      <c r="H196" s="261"/>
      <c r="I196" s="261"/>
      <c r="J196" s="261"/>
      <c r="K196" s="261"/>
      <c r="L196" s="261"/>
      <c r="M196" s="261"/>
      <c r="N196" s="261"/>
      <c r="O196" s="261"/>
      <c r="P196" s="261"/>
    </row>
    <row r="197" spans="1:20" ht="15" customHeight="1" x14ac:dyDescent="0.25">
      <c r="A197" s="261" t="s">
        <v>39</v>
      </c>
      <c r="B197" s="261"/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</row>
    <row r="198" spans="1:20" ht="15" customHeight="1" x14ac:dyDescent="0.25">
      <c r="A198" s="261" t="s">
        <v>145</v>
      </c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  <c r="L198" s="261"/>
      <c r="M198" s="261"/>
      <c r="N198" s="261"/>
      <c r="O198" s="261"/>
      <c r="P198" s="261"/>
    </row>
    <row r="199" spans="1:20" ht="17.25" customHeight="1" x14ac:dyDescent="0.25">
      <c r="A199" s="262" t="s">
        <v>146</v>
      </c>
      <c r="B199" s="262"/>
      <c r="C199" s="262"/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  <c r="N199" s="262"/>
      <c r="O199" s="262"/>
      <c r="P199" s="262"/>
    </row>
    <row r="200" spans="1:20" ht="19.5" customHeight="1" x14ac:dyDescent="0.25">
      <c r="A200" s="261" t="s">
        <v>40</v>
      </c>
      <c r="B200" s="261"/>
      <c r="C200" s="261"/>
      <c r="D200" s="261"/>
      <c r="E200" s="261"/>
      <c r="F200" s="261"/>
      <c r="G200" s="261"/>
      <c r="H200" s="261"/>
      <c r="I200" s="261"/>
      <c r="J200" s="261"/>
      <c r="K200" s="261"/>
      <c r="L200" s="261"/>
      <c r="M200" s="261"/>
      <c r="N200" s="261"/>
      <c r="O200" s="261"/>
      <c r="P200" s="261"/>
    </row>
    <row r="201" spans="1:20" ht="15" customHeight="1" x14ac:dyDescent="0.25">
      <c r="A201" s="261" t="s">
        <v>41</v>
      </c>
      <c r="B201" s="261"/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261"/>
      <c r="O201" s="261"/>
      <c r="P201" s="261"/>
    </row>
  </sheetData>
  <mergeCells count="146">
    <mergeCell ref="A197:P197"/>
    <mergeCell ref="A198:P198"/>
    <mergeCell ref="A199:P199"/>
    <mergeCell ref="A200:P200"/>
    <mergeCell ref="A201:P201"/>
    <mergeCell ref="A191:P191"/>
    <mergeCell ref="A192:P192"/>
    <mergeCell ref="A193:T193"/>
    <mergeCell ref="A194:Q194"/>
    <mergeCell ref="A195:P195"/>
    <mergeCell ref="A196:P196"/>
    <mergeCell ref="F174:F175"/>
    <mergeCell ref="G174:G175"/>
    <mergeCell ref="H174:K174"/>
    <mergeCell ref="L174:O174"/>
    <mergeCell ref="E181:I181"/>
    <mergeCell ref="A190:P190"/>
    <mergeCell ref="G164:G165"/>
    <mergeCell ref="H164:K164"/>
    <mergeCell ref="L164:O164"/>
    <mergeCell ref="A172:O172"/>
    <mergeCell ref="A173:O173"/>
    <mergeCell ref="A174:A175"/>
    <mergeCell ref="B174:B175"/>
    <mergeCell ref="C174:C175"/>
    <mergeCell ref="D174:D175"/>
    <mergeCell ref="E174:E175"/>
    <mergeCell ref="G157:G158"/>
    <mergeCell ref="H157:K157"/>
    <mergeCell ref="L157:O157"/>
    <mergeCell ref="E163:I163"/>
    <mergeCell ref="A164:A165"/>
    <mergeCell ref="B164:B165"/>
    <mergeCell ref="C164:C165"/>
    <mergeCell ref="D164:D165"/>
    <mergeCell ref="E164:E165"/>
    <mergeCell ref="F164:F165"/>
    <mergeCell ref="A157:A158"/>
    <mergeCell ref="B157:B158"/>
    <mergeCell ref="C157:C158"/>
    <mergeCell ref="D157:D158"/>
    <mergeCell ref="E157:E158"/>
    <mergeCell ref="F157:F158"/>
    <mergeCell ref="G140:G141"/>
    <mergeCell ref="H140:K140"/>
    <mergeCell ref="L140:O140"/>
    <mergeCell ref="E146:I146"/>
    <mergeCell ref="A155:O155"/>
    <mergeCell ref="A156:O156"/>
    <mergeCell ref="A140:A141"/>
    <mergeCell ref="B140:B141"/>
    <mergeCell ref="C140:C141"/>
    <mergeCell ref="D140:D141"/>
    <mergeCell ref="E140:E141"/>
    <mergeCell ref="F140:F141"/>
    <mergeCell ref="G124:G125"/>
    <mergeCell ref="H124:K124"/>
    <mergeCell ref="L124:O124"/>
    <mergeCell ref="E129:I129"/>
    <mergeCell ref="A138:O138"/>
    <mergeCell ref="A139:O139"/>
    <mergeCell ref="A124:A125"/>
    <mergeCell ref="B124:B125"/>
    <mergeCell ref="C124:C125"/>
    <mergeCell ref="D124:D125"/>
    <mergeCell ref="E124:E125"/>
    <mergeCell ref="F124:F125"/>
    <mergeCell ref="G107:G108"/>
    <mergeCell ref="H107:K107"/>
    <mergeCell ref="L107:O107"/>
    <mergeCell ref="A113:O113"/>
    <mergeCell ref="A122:O122"/>
    <mergeCell ref="A123:O123"/>
    <mergeCell ref="A107:A108"/>
    <mergeCell ref="B107:B108"/>
    <mergeCell ref="C107:C108"/>
    <mergeCell ref="D107:D108"/>
    <mergeCell ref="E107:E108"/>
    <mergeCell ref="F107:F108"/>
    <mergeCell ref="F90:F91"/>
    <mergeCell ref="G90:G91"/>
    <mergeCell ref="H90:K90"/>
    <mergeCell ref="L90:O90"/>
    <mergeCell ref="A96:O96"/>
    <mergeCell ref="A106:O106"/>
    <mergeCell ref="G73:G74"/>
    <mergeCell ref="H73:K73"/>
    <mergeCell ref="L73:O73"/>
    <mergeCell ref="A79:O79"/>
    <mergeCell ref="A89:O89"/>
    <mergeCell ref="A90:A91"/>
    <mergeCell ref="B90:B91"/>
    <mergeCell ref="C90:C91"/>
    <mergeCell ref="D90:D91"/>
    <mergeCell ref="E90:E91"/>
    <mergeCell ref="A73:A74"/>
    <mergeCell ref="B73:B74"/>
    <mergeCell ref="C73:C74"/>
    <mergeCell ref="D73:D74"/>
    <mergeCell ref="E73:E74"/>
    <mergeCell ref="F73:F74"/>
    <mergeCell ref="G57:G58"/>
    <mergeCell ref="H57:K57"/>
    <mergeCell ref="L57:O57"/>
    <mergeCell ref="A63:O63"/>
    <mergeCell ref="A71:O71"/>
    <mergeCell ref="A72:O72"/>
    <mergeCell ref="A57:A58"/>
    <mergeCell ref="B57:B58"/>
    <mergeCell ref="C57:C58"/>
    <mergeCell ref="D57:D58"/>
    <mergeCell ref="E57:E58"/>
    <mergeCell ref="F57:F58"/>
    <mergeCell ref="G42:G43"/>
    <mergeCell ref="H42:K42"/>
    <mergeCell ref="L42:O42"/>
    <mergeCell ref="A47:O47"/>
    <mergeCell ref="A55:O55"/>
    <mergeCell ref="A56:O56"/>
    <mergeCell ref="A42:A43"/>
    <mergeCell ref="B42:B43"/>
    <mergeCell ref="C42:C43"/>
    <mergeCell ref="D42:D43"/>
    <mergeCell ref="E42:E43"/>
    <mergeCell ref="F42:F43"/>
    <mergeCell ref="A32:O32"/>
    <mergeCell ref="A40:O40"/>
    <mergeCell ref="A41:O41"/>
    <mergeCell ref="A22:O22"/>
    <mergeCell ref="A23:O23"/>
    <mergeCell ref="A24:O24"/>
    <mergeCell ref="A25:O25"/>
    <mergeCell ref="A26:A27"/>
    <mergeCell ref="B26:B27"/>
    <mergeCell ref="C26:C27"/>
    <mergeCell ref="D26:D27"/>
    <mergeCell ref="E26:E27"/>
    <mergeCell ref="F26:F27"/>
    <mergeCell ref="K1:N1"/>
    <mergeCell ref="K2:N2"/>
    <mergeCell ref="A19:O19"/>
    <mergeCell ref="A20:O20"/>
    <mergeCell ref="A21:O21"/>
    <mergeCell ref="G26:G27"/>
    <mergeCell ref="H26:K26"/>
    <mergeCell ref="L26:O26"/>
  </mergeCells>
  <pageMargins left="0.25" right="0.25" top="0.75" bottom="0.75" header="0.3" footer="0.3"/>
  <pageSetup paperSize="9" scale="80" fitToHeight="0" orientation="landscape" r:id="rId1"/>
  <rowBreaks count="5" manualBreakCount="5">
    <brk id="39" max="14" man="1"/>
    <brk id="70" max="14" man="1"/>
    <brk id="103" max="14" man="1"/>
    <brk id="137" max="14" man="1"/>
    <brk id="17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8"/>
  <sheetViews>
    <sheetView topLeftCell="A175" workbookViewId="0">
      <selection activeCell="A45" sqref="A45:O45"/>
    </sheetView>
  </sheetViews>
  <sheetFormatPr defaultRowHeight="15" x14ac:dyDescent="0.25"/>
  <cols>
    <col min="2" max="2" width="27.5703125" customWidth="1"/>
    <col min="3" max="3" width="10.42578125" customWidth="1"/>
    <col min="4" max="6" width="9.28515625" bestFit="1" customWidth="1"/>
    <col min="7" max="7" width="9.42578125" bestFit="1" customWidth="1"/>
  </cols>
  <sheetData>
    <row r="1" spans="1:18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235" t="s">
        <v>148</v>
      </c>
      <c r="L1" s="235"/>
      <c r="M1" s="235"/>
      <c r="N1" s="235"/>
      <c r="O1" s="123"/>
    </row>
    <row r="2" spans="1:18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236" t="s">
        <v>127</v>
      </c>
      <c r="L2" s="236"/>
      <c r="M2" s="236"/>
      <c r="N2" s="236"/>
      <c r="O2" s="123"/>
    </row>
    <row r="3" spans="1:18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65"/>
      <c r="L3" s="166"/>
      <c r="M3" s="166"/>
      <c r="N3" s="166"/>
      <c r="O3" s="123"/>
    </row>
    <row r="4" spans="1:18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65"/>
      <c r="L4" s="166"/>
      <c r="M4" s="166"/>
      <c r="N4" s="166"/>
      <c r="O4" s="123"/>
    </row>
    <row r="5" spans="1:18" x14ac:dyDescent="0.25">
      <c r="A5" s="118"/>
      <c r="B5" s="118" t="s">
        <v>0</v>
      </c>
      <c r="C5" s="118"/>
      <c r="D5" s="118"/>
      <c r="E5" s="118"/>
      <c r="F5" s="118"/>
      <c r="G5" s="118"/>
      <c r="H5" s="118"/>
      <c r="I5" s="118"/>
      <c r="J5" s="118"/>
      <c r="K5" s="118" t="s">
        <v>1</v>
      </c>
      <c r="L5" s="118"/>
      <c r="M5" s="118"/>
      <c r="N5" s="118"/>
      <c r="O5" s="125"/>
    </row>
    <row r="6" spans="1:18" x14ac:dyDescent="0.25">
      <c r="A6" s="118"/>
      <c r="B6" s="119"/>
      <c r="C6" s="119"/>
      <c r="D6" s="118"/>
      <c r="E6" s="118"/>
      <c r="F6" s="118"/>
      <c r="G6" s="118"/>
      <c r="H6" s="118"/>
      <c r="I6" s="118"/>
      <c r="J6" s="118"/>
      <c r="K6" s="119"/>
      <c r="L6" s="119"/>
      <c r="M6" s="119"/>
      <c r="N6" s="119"/>
      <c r="O6" s="125"/>
    </row>
    <row r="7" spans="1:18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25"/>
    </row>
    <row r="8" spans="1:18" x14ac:dyDescent="0.25">
      <c r="A8" s="118"/>
      <c r="B8" s="119"/>
      <c r="C8" s="119"/>
      <c r="D8" s="118"/>
      <c r="E8" s="118"/>
      <c r="F8" s="118"/>
      <c r="G8" s="118"/>
      <c r="H8" s="118"/>
      <c r="I8" s="118"/>
      <c r="J8" s="118"/>
      <c r="K8" s="119"/>
      <c r="L8" s="119"/>
      <c r="M8" s="119"/>
      <c r="N8" s="119"/>
      <c r="O8" s="125"/>
    </row>
    <row r="9" spans="1:18" x14ac:dyDescent="0.25">
      <c r="A9" s="118"/>
      <c r="B9" s="120" t="s">
        <v>2</v>
      </c>
      <c r="C9" s="118"/>
      <c r="D9" s="118"/>
      <c r="E9" s="118"/>
      <c r="F9" s="118"/>
      <c r="G9" s="118"/>
      <c r="H9" s="118"/>
      <c r="I9" s="118"/>
      <c r="J9" s="118"/>
      <c r="K9" s="120" t="s">
        <v>3</v>
      </c>
      <c r="L9" s="118"/>
      <c r="M9" s="118"/>
      <c r="N9" s="118"/>
      <c r="O9" s="125"/>
    </row>
    <row r="10" spans="1:18" x14ac:dyDescent="0.25">
      <c r="A10" s="118"/>
      <c r="B10" s="120" t="s">
        <v>4</v>
      </c>
      <c r="C10" s="118"/>
      <c r="D10" s="118"/>
      <c r="E10" s="118"/>
      <c r="F10" s="118"/>
      <c r="G10" s="118"/>
      <c r="H10" s="118"/>
      <c r="I10" s="118"/>
      <c r="J10" s="118"/>
      <c r="K10" s="121"/>
      <c r="L10" s="121"/>
      <c r="M10" s="121"/>
      <c r="N10" s="121"/>
      <c r="O10" s="125"/>
    </row>
    <row r="11" spans="1:18" x14ac:dyDescent="0.25">
      <c r="A11" s="118"/>
      <c r="B11" s="122"/>
      <c r="C11" s="119"/>
      <c r="D11" s="118"/>
      <c r="E11" s="118"/>
      <c r="F11" s="118"/>
      <c r="G11" s="118"/>
      <c r="H11" s="118"/>
      <c r="I11" s="118"/>
      <c r="J11" s="118"/>
      <c r="K11" s="119"/>
      <c r="L11" s="119"/>
      <c r="M11" s="119"/>
      <c r="N11" s="119"/>
      <c r="O11" s="125"/>
    </row>
    <row r="12" spans="1:18" x14ac:dyDescent="0.25">
      <c r="A12" s="118"/>
      <c r="B12" s="120" t="s">
        <v>5</v>
      </c>
      <c r="C12" s="118"/>
      <c r="D12" s="118"/>
      <c r="E12" s="118"/>
      <c r="F12" s="118"/>
      <c r="G12" s="118"/>
      <c r="H12" s="118"/>
      <c r="I12" s="118"/>
      <c r="J12" s="118"/>
      <c r="K12" s="120" t="s">
        <v>5</v>
      </c>
      <c r="L12" s="118"/>
      <c r="M12" s="118"/>
      <c r="N12" s="118"/>
      <c r="O12" s="125"/>
    </row>
    <row r="13" spans="1:18" x14ac:dyDescent="0.25">
      <c r="A13" s="118"/>
      <c r="B13" s="120" t="s">
        <v>6</v>
      </c>
      <c r="C13" s="118"/>
      <c r="D13" s="118"/>
      <c r="E13" s="118"/>
      <c r="F13" s="118"/>
      <c r="G13" s="118"/>
      <c r="H13" s="118"/>
      <c r="I13" s="118"/>
      <c r="J13" s="118"/>
      <c r="K13" s="120" t="s">
        <v>6</v>
      </c>
      <c r="L13" s="118"/>
      <c r="M13" s="118"/>
      <c r="N13" s="118"/>
      <c r="O13" s="125"/>
    </row>
    <row r="14" spans="1:18" x14ac:dyDescent="0.2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</row>
    <row r="15" spans="1:18" ht="14.45" customHeight="1" x14ac:dyDescent="0.2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</row>
    <row r="16" spans="1:18" ht="15.75" x14ac:dyDescent="0.25">
      <c r="A16" s="237" t="s">
        <v>128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103"/>
      <c r="Q16" s="103"/>
      <c r="R16" s="103"/>
    </row>
    <row r="17" spans="1:15" x14ac:dyDescent="0.25">
      <c r="A17" s="237" t="s">
        <v>171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</row>
    <row r="18" spans="1:15" x14ac:dyDescent="0.25">
      <c r="A18" s="238" t="s">
        <v>129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</row>
    <row r="19" spans="1:15" x14ac:dyDescent="0.2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  <row r="20" spans="1:15" x14ac:dyDescent="0.25">
      <c r="A20" s="239" t="s">
        <v>7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</row>
    <row r="21" spans="1:15" x14ac:dyDescent="0.25">
      <c r="A21" s="240" t="s">
        <v>67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</row>
    <row r="22" spans="1:15" x14ac:dyDescent="0.25">
      <c r="A22" s="239" t="s">
        <v>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</row>
    <row r="23" spans="1:15" x14ac:dyDescent="0.25">
      <c r="A23" s="241" t="s">
        <v>42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</row>
    <row r="24" spans="1:15" x14ac:dyDescent="0.25">
      <c r="A24" s="242" t="s">
        <v>26</v>
      </c>
      <c r="B24" s="243" t="s">
        <v>24</v>
      </c>
      <c r="C24" s="242" t="s">
        <v>9</v>
      </c>
      <c r="D24" s="242" t="s">
        <v>10</v>
      </c>
      <c r="E24" s="242" t="s">
        <v>11</v>
      </c>
      <c r="F24" s="242" t="s">
        <v>12</v>
      </c>
      <c r="G24" s="242" t="s">
        <v>13</v>
      </c>
      <c r="H24" s="242" t="s">
        <v>14</v>
      </c>
      <c r="I24" s="242"/>
      <c r="J24" s="242"/>
      <c r="K24" s="242"/>
      <c r="L24" s="242" t="s">
        <v>15</v>
      </c>
      <c r="M24" s="242"/>
      <c r="N24" s="242"/>
      <c r="O24" s="242"/>
    </row>
    <row r="25" spans="1:15" ht="21" customHeight="1" x14ac:dyDescent="0.25">
      <c r="A25" s="242"/>
      <c r="B25" s="243"/>
      <c r="C25" s="242"/>
      <c r="D25" s="242"/>
      <c r="E25" s="242"/>
      <c r="F25" s="242"/>
      <c r="G25" s="242"/>
      <c r="H25" s="182" t="s">
        <v>16</v>
      </c>
      <c r="I25" s="182" t="s">
        <v>17</v>
      </c>
      <c r="J25" s="182" t="s">
        <v>18</v>
      </c>
      <c r="K25" s="182" t="s">
        <v>19</v>
      </c>
      <c r="L25" s="182" t="s">
        <v>20</v>
      </c>
      <c r="M25" s="182" t="s">
        <v>21</v>
      </c>
      <c r="N25" s="182" t="s">
        <v>22</v>
      </c>
      <c r="O25" s="182" t="s">
        <v>23</v>
      </c>
    </row>
    <row r="26" spans="1:15" ht="15.6" customHeight="1" x14ac:dyDescent="0.25">
      <c r="A26" s="161">
        <v>45</v>
      </c>
      <c r="B26" s="31" t="s">
        <v>43</v>
      </c>
      <c r="C26" s="32">
        <v>60</v>
      </c>
      <c r="D26" s="33">
        <v>0.79</v>
      </c>
      <c r="E26" s="33">
        <v>1.95</v>
      </c>
      <c r="F26" s="33">
        <v>3.88</v>
      </c>
      <c r="G26" s="33">
        <v>36.24</v>
      </c>
      <c r="H26" s="34">
        <v>0.01</v>
      </c>
      <c r="I26" s="34">
        <v>10.26</v>
      </c>
      <c r="J26" s="34">
        <v>0</v>
      </c>
      <c r="K26" s="34">
        <v>5.03</v>
      </c>
      <c r="L26" s="34">
        <v>14.98</v>
      </c>
      <c r="M26" s="34">
        <v>16.98</v>
      </c>
      <c r="N26" s="34">
        <v>9.0500000000000007</v>
      </c>
      <c r="O26" s="34">
        <v>0.28000000000000003</v>
      </c>
    </row>
    <row r="27" spans="1:15" ht="31.5" customHeight="1" x14ac:dyDescent="0.25">
      <c r="A27" s="35">
        <v>96</v>
      </c>
      <c r="B27" s="31" t="s">
        <v>44</v>
      </c>
      <c r="C27" s="36">
        <v>260</v>
      </c>
      <c r="D27" s="37">
        <v>2.2799999999999998</v>
      </c>
      <c r="E27" s="37">
        <v>6.59</v>
      </c>
      <c r="F27" s="37">
        <v>12.34</v>
      </c>
      <c r="G27" s="37">
        <v>123.45</v>
      </c>
      <c r="H27" s="34">
        <v>9.2999999999999999E-2</v>
      </c>
      <c r="I27" s="34">
        <v>8.42</v>
      </c>
      <c r="J27" s="34">
        <v>0.01</v>
      </c>
      <c r="K27" s="34">
        <v>2.3530000000000002</v>
      </c>
      <c r="L27" s="34">
        <v>37.950000000000003</v>
      </c>
      <c r="M27" s="34">
        <v>62.83</v>
      </c>
      <c r="N27" s="34">
        <v>25.08</v>
      </c>
      <c r="O27" s="34">
        <v>0.95</v>
      </c>
    </row>
    <row r="28" spans="1:15" ht="18.75" customHeight="1" x14ac:dyDescent="0.25">
      <c r="A28" s="126" t="s">
        <v>135</v>
      </c>
      <c r="B28" s="127" t="s">
        <v>113</v>
      </c>
      <c r="C28" s="128">
        <v>150</v>
      </c>
      <c r="D28" s="129">
        <v>13.91</v>
      </c>
      <c r="E28" s="129">
        <v>8.0500000000000007</v>
      </c>
      <c r="F28" s="129">
        <v>27.34</v>
      </c>
      <c r="G28" s="129">
        <v>237</v>
      </c>
      <c r="H28" s="130">
        <v>0.11</v>
      </c>
      <c r="I28" s="130">
        <v>4.5199999999999996</v>
      </c>
      <c r="J28" s="130">
        <v>3.9E-2</v>
      </c>
      <c r="K28" s="130">
        <v>0.56000000000000005</v>
      </c>
      <c r="L28" s="130">
        <v>34.76</v>
      </c>
      <c r="M28" s="130">
        <v>149.1</v>
      </c>
      <c r="N28" s="130">
        <v>40.450000000000003</v>
      </c>
      <c r="O28" s="130">
        <v>39</v>
      </c>
    </row>
    <row r="29" spans="1:15" ht="21.75" customHeight="1" x14ac:dyDescent="0.25">
      <c r="A29" s="161" t="s">
        <v>132</v>
      </c>
      <c r="B29" s="42" t="s">
        <v>45</v>
      </c>
      <c r="C29" s="32">
        <v>200</v>
      </c>
      <c r="D29" s="33">
        <v>0.66</v>
      </c>
      <c r="E29" s="33">
        <v>0.09</v>
      </c>
      <c r="F29" s="33">
        <v>32.01</v>
      </c>
      <c r="G29" s="33">
        <v>132.80000000000001</v>
      </c>
      <c r="H29" s="34">
        <v>0.02</v>
      </c>
      <c r="I29" s="34">
        <v>0.73</v>
      </c>
      <c r="J29" s="34">
        <v>0</v>
      </c>
      <c r="K29" s="34">
        <v>0.51</v>
      </c>
      <c r="L29" s="34">
        <v>32.479999999999997</v>
      </c>
      <c r="M29" s="34">
        <v>23.44</v>
      </c>
      <c r="N29" s="34">
        <v>17.46</v>
      </c>
      <c r="O29" s="34">
        <v>0.7</v>
      </c>
    </row>
    <row r="30" spans="1:15" ht="14.45" customHeight="1" x14ac:dyDescent="0.25">
      <c r="A30" s="161"/>
      <c r="B30" s="42" t="s">
        <v>46</v>
      </c>
      <c r="C30" s="32">
        <v>40</v>
      </c>
      <c r="D30" s="109">
        <v>4.8</v>
      </c>
      <c r="E30" s="109">
        <v>0.52</v>
      </c>
      <c r="F30" s="109">
        <v>22.2</v>
      </c>
      <c r="G30" s="109">
        <v>103</v>
      </c>
      <c r="H30" s="45">
        <v>6.3E-2</v>
      </c>
      <c r="I30" s="45">
        <v>0</v>
      </c>
      <c r="J30" s="45">
        <v>0</v>
      </c>
      <c r="K30" s="45">
        <v>0</v>
      </c>
      <c r="L30" s="45">
        <v>10.92</v>
      </c>
      <c r="M30" s="45">
        <v>34.86</v>
      </c>
      <c r="N30" s="45">
        <v>14.7</v>
      </c>
      <c r="O30" s="45">
        <v>0.67</v>
      </c>
    </row>
    <row r="31" spans="1:15" x14ac:dyDescent="0.25">
      <c r="A31" s="43"/>
      <c r="B31" s="161" t="s">
        <v>74</v>
      </c>
      <c r="C31" s="47">
        <f t="shared" ref="C31:O31" si="0">SUM(C26:C30)</f>
        <v>710</v>
      </c>
      <c r="D31" s="107">
        <f t="shared" si="0"/>
        <v>22.44</v>
      </c>
      <c r="E31" s="107">
        <f t="shared" si="0"/>
        <v>17.2</v>
      </c>
      <c r="F31" s="107">
        <f t="shared" si="0"/>
        <v>97.77</v>
      </c>
      <c r="G31" s="107">
        <f t="shared" si="0"/>
        <v>632.49</v>
      </c>
      <c r="H31" s="108">
        <f t="shared" si="0"/>
        <v>0.29599999999999999</v>
      </c>
      <c r="I31" s="108">
        <f t="shared" si="0"/>
        <v>23.93</v>
      </c>
      <c r="J31" s="108">
        <f t="shared" si="0"/>
        <v>4.9000000000000002E-2</v>
      </c>
      <c r="K31" s="108">
        <f t="shared" si="0"/>
        <v>8.4530000000000012</v>
      </c>
      <c r="L31" s="108">
        <f t="shared" si="0"/>
        <v>131.08999999999997</v>
      </c>
      <c r="M31" s="108">
        <f t="shared" si="0"/>
        <v>287.20999999999998</v>
      </c>
      <c r="N31" s="108">
        <f t="shared" si="0"/>
        <v>106.74</v>
      </c>
      <c r="O31" s="108">
        <f t="shared" si="0"/>
        <v>41.6</v>
      </c>
    </row>
    <row r="32" spans="1:15" ht="15" customHeight="1" x14ac:dyDescent="0.25">
      <c r="A32" s="247" t="s">
        <v>85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9"/>
    </row>
    <row r="33" spans="1:15" x14ac:dyDescent="0.25">
      <c r="A33" s="131" t="s">
        <v>120</v>
      </c>
      <c r="B33" s="132" t="s">
        <v>121</v>
      </c>
      <c r="C33" s="131">
        <v>50</v>
      </c>
      <c r="D33" s="133">
        <v>4.46</v>
      </c>
      <c r="E33" s="131">
        <v>2.98</v>
      </c>
      <c r="F33" s="131">
        <v>44.12</v>
      </c>
      <c r="G33" s="131">
        <v>222</v>
      </c>
      <c r="H33" s="134">
        <v>0.08</v>
      </c>
      <c r="I33" s="134">
        <v>0.08</v>
      </c>
      <c r="J33" s="134">
        <v>0.18</v>
      </c>
      <c r="K33" s="134">
        <v>0.86</v>
      </c>
      <c r="L33" s="134">
        <v>15.6</v>
      </c>
      <c r="M33" s="134">
        <v>42.8</v>
      </c>
      <c r="N33" s="134">
        <v>17.399999999999999</v>
      </c>
      <c r="O33" s="134">
        <v>1.08</v>
      </c>
    </row>
    <row r="34" spans="1:15" ht="25.5" x14ac:dyDescent="0.25">
      <c r="A34" s="233" t="s">
        <v>140</v>
      </c>
      <c r="B34" s="79" t="s">
        <v>81</v>
      </c>
      <c r="C34" s="76">
        <v>215</v>
      </c>
      <c r="D34" s="13">
        <v>7.0000000000000007E-2</v>
      </c>
      <c r="E34" s="13">
        <v>0.02</v>
      </c>
      <c r="F34" s="13">
        <v>15</v>
      </c>
      <c r="G34" s="13">
        <v>60</v>
      </c>
      <c r="H34" s="25">
        <v>0</v>
      </c>
      <c r="I34" s="25">
        <v>0.03</v>
      </c>
      <c r="J34" s="25">
        <v>0</v>
      </c>
      <c r="K34" s="25">
        <v>0</v>
      </c>
      <c r="L34" s="25">
        <v>11.1</v>
      </c>
      <c r="M34" s="25">
        <v>2.8</v>
      </c>
      <c r="N34" s="25">
        <v>1.4</v>
      </c>
      <c r="O34" s="25">
        <v>0.28000000000000003</v>
      </c>
    </row>
    <row r="35" spans="1:15" ht="15" customHeight="1" x14ac:dyDescent="0.25">
      <c r="A35" s="161">
        <v>338</v>
      </c>
      <c r="B35" s="42" t="s">
        <v>89</v>
      </c>
      <c r="C35" s="32">
        <v>100</v>
      </c>
      <c r="D35" s="33">
        <v>1.5</v>
      </c>
      <c r="E35" s="33">
        <v>0.5</v>
      </c>
      <c r="F35" s="33">
        <v>21</v>
      </c>
      <c r="G35" s="33">
        <v>96</v>
      </c>
      <c r="H35" s="34">
        <v>0.04</v>
      </c>
      <c r="I35" s="34">
        <v>10</v>
      </c>
      <c r="J35" s="34">
        <v>0</v>
      </c>
      <c r="K35" s="34">
        <v>0.4</v>
      </c>
      <c r="L35" s="34">
        <v>8</v>
      </c>
      <c r="M35" s="34">
        <v>28</v>
      </c>
      <c r="N35" s="34">
        <v>42</v>
      </c>
      <c r="O35" s="34">
        <v>0.6</v>
      </c>
    </row>
    <row r="36" spans="1:15" x14ac:dyDescent="0.25">
      <c r="A36" s="136"/>
      <c r="B36" s="137" t="s">
        <v>86</v>
      </c>
      <c r="C36" s="131">
        <f t="shared" ref="C36:O36" si="1">SUM(C33:C35)</f>
        <v>365</v>
      </c>
      <c r="D36" s="131">
        <f t="shared" si="1"/>
        <v>6.03</v>
      </c>
      <c r="E36" s="131">
        <f t="shared" si="1"/>
        <v>3.5</v>
      </c>
      <c r="F36" s="131">
        <f t="shared" si="1"/>
        <v>80.12</v>
      </c>
      <c r="G36" s="131">
        <f t="shared" si="1"/>
        <v>378</v>
      </c>
      <c r="H36" s="131">
        <f t="shared" si="1"/>
        <v>0.12</v>
      </c>
      <c r="I36" s="131">
        <f t="shared" si="1"/>
        <v>10.11</v>
      </c>
      <c r="J36" s="131">
        <f t="shared" si="1"/>
        <v>0.18</v>
      </c>
      <c r="K36" s="134">
        <f t="shared" si="1"/>
        <v>1.26</v>
      </c>
      <c r="L36" s="134">
        <f t="shared" si="1"/>
        <v>34.700000000000003</v>
      </c>
      <c r="M36" s="134">
        <f t="shared" si="1"/>
        <v>73.599999999999994</v>
      </c>
      <c r="N36" s="134">
        <f t="shared" si="1"/>
        <v>60.8</v>
      </c>
      <c r="O36" s="131">
        <f t="shared" si="1"/>
        <v>1.96</v>
      </c>
    </row>
    <row r="37" spans="1:15" x14ac:dyDescent="0.25">
      <c r="A37" s="43"/>
      <c r="B37" s="182" t="s">
        <v>75</v>
      </c>
      <c r="C37" s="47">
        <f t="shared" ref="C37:O37" si="2">C36+C31</f>
        <v>1075</v>
      </c>
      <c r="D37" s="33">
        <f t="shared" si="2"/>
        <v>28.470000000000002</v>
      </c>
      <c r="E37" s="33">
        <f t="shared" si="2"/>
        <v>20.7</v>
      </c>
      <c r="F37" s="33">
        <f t="shared" si="2"/>
        <v>177.89</v>
      </c>
      <c r="G37" s="33">
        <f t="shared" si="2"/>
        <v>1010.49</v>
      </c>
      <c r="H37" s="34">
        <f t="shared" si="2"/>
        <v>0.41599999999999998</v>
      </c>
      <c r="I37" s="34">
        <f t="shared" si="2"/>
        <v>34.04</v>
      </c>
      <c r="J37" s="34">
        <f t="shared" si="2"/>
        <v>0.22899999999999998</v>
      </c>
      <c r="K37" s="34">
        <f t="shared" si="2"/>
        <v>9.713000000000001</v>
      </c>
      <c r="L37" s="34">
        <f t="shared" si="2"/>
        <v>165.78999999999996</v>
      </c>
      <c r="M37" s="34">
        <f t="shared" si="2"/>
        <v>360.80999999999995</v>
      </c>
      <c r="N37" s="34">
        <f t="shared" si="2"/>
        <v>167.54</v>
      </c>
      <c r="O37" s="34">
        <f t="shared" si="2"/>
        <v>43.56</v>
      </c>
    </row>
    <row r="38" spans="1:15" x14ac:dyDescent="0.25">
      <c r="A38" s="239" t="s">
        <v>25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</row>
    <row r="39" spans="1:15" x14ac:dyDescent="0.25">
      <c r="A39" s="250" t="s">
        <v>42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</row>
    <row r="40" spans="1:15" x14ac:dyDescent="0.25">
      <c r="A40" s="251" t="s">
        <v>26</v>
      </c>
      <c r="B40" s="243" t="s">
        <v>24</v>
      </c>
      <c r="C40" s="242" t="s">
        <v>9</v>
      </c>
      <c r="D40" s="242" t="s">
        <v>10</v>
      </c>
      <c r="E40" s="242" t="s">
        <v>11</v>
      </c>
      <c r="F40" s="242" t="s">
        <v>12</v>
      </c>
      <c r="G40" s="242" t="s">
        <v>13</v>
      </c>
      <c r="H40" s="242" t="s">
        <v>14</v>
      </c>
      <c r="I40" s="242"/>
      <c r="J40" s="242"/>
      <c r="K40" s="242"/>
      <c r="L40" s="242" t="s">
        <v>15</v>
      </c>
      <c r="M40" s="242"/>
      <c r="N40" s="242"/>
      <c r="O40" s="242"/>
    </row>
    <row r="41" spans="1:15" x14ac:dyDescent="0.25">
      <c r="A41" s="252"/>
      <c r="B41" s="243"/>
      <c r="C41" s="242"/>
      <c r="D41" s="242"/>
      <c r="E41" s="242"/>
      <c r="F41" s="242"/>
      <c r="G41" s="242"/>
      <c r="H41" s="182" t="s">
        <v>16</v>
      </c>
      <c r="I41" s="182" t="s">
        <v>17</v>
      </c>
      <c r="J41" s="182" t="s">
        <v>18</v>
      </c>
      <c r="K41" s="182" t="s">
        <v>19</v>
      </c>
      <c r="L41" s="182" t="s">
        <v>20</v>
      </c>
      <c r="M41" s="182" t="s">
        <v>21</v>
      </c>
      <c r="N41" s="182" t="s">
        <v>22</v>
      </c>
      <c r="O41" s="182" t="s">
        <v>23</v>
      </c>
    </row>
    <row r="42" spans="1:15" ht="25.5" x14ac:dyDescent="0.25">
      <c r="A42" s="35">
        <v>82</v>
      </c>
      <c r="B42" s="31" t="s">
        <v>47</v>
      </c>
      <c r="C42" s="36">
        <v>260</v>
      </c>
      <c r="D42" s="37">
        <v>2.06</v>
      </c>
      <c r="E42" s="37">
        <v>6.42</v>
      </c>
      <c r="F42" s="37">
        <v>11.29</v>
      </c>
      <c r="G42" s="37">
        <v>119.95</v>
      </c>
      <c r="H42" s="34">
        <v>5.2999999999999999E-2</v>
      </c>
      <c r="I42" s="34">
        <v>10.72</v>
      </c>
      <c r="J42" s="34">
        <v>0.01</v>
      </c>
      <c r="K42" s="34">
        <v>2.403</v>
      </c>
      <c r="L42" s="34">
        <v>58.53</v>
      </c>
      <c r="M42" s="34">
        <v>55.506</v>
      </c>
      <c r="N42" s="34">
        <v>27.03</v>
      </c>
      <c r="O42" s="34">
        <v>1.25</v>
      </c>
    </row>
    <row r="43" spans="1:15" ht="25.5" x14ac:dyDescent="0.25">
      <c r="A43" s="35" t="s">
        <v>134</v>
      </c>
      <c r="B43" s="38" t="s">
        <v>66</v>
      </c>
      <c r="C43" s="39">
        <v>90</v>
      </c>
      <c r="D43" s="40">
        <v>6.61</v>
      </c>
      <c r="E43" s="40">
        <v>15.11</v>
      </c>
      <c r="F43" s="40">
        <v>10.210000000000001</v>
      </c>
      <c r="G43" s="40">
        <v>206.98</v>
      </c>
      <c r="H43" s="41">
        <v>0.187</v>
      </c>
      <c r="I43" s="41">
        <v>0.65100000000000002</v>
      </c>
      <c r="J43" s="41">
        <v>0.01</v>
      </c>
      <c r="K43" s="41">
        <v>2.0019999999999998</v>
      </c>
      <c r="L43" s="41">
        <v>15.77</v>
      </c>
      <c r="M43" s="41">
        <v>79.59</v>
      </c>
      <c r="N43" s="41">
        <v>15.365</v>
      </c>
      <c r="O43" s="41">
        <v>0.8</v>
      </c>
    </row>
    <row r="44" spans="1:15" ht="38.25" x14ac:dyDescent="0.25">
      <c r="A44" s="6" t="s">
        <v>93</v>
      </c>
      <c r="B44" s="15" t="s">
        <v>105</v>
      </c>
      <c r="C44" s="21">
        <v>150</v>
      </c>
      <c r="D44" s="13">
        <v>7.21</v>
      </c>
      <c r="E44" s="13">
        <v>4.9000000000000004</v>
      </c>
      <c r="F44" s="13">
        <v>32.049999999999997</v>
      </c>
      <c r="G44" s="13">
        <v>201.6</v>
      </c>
      <c r="H44" s="25">
        <v>0.186</v>
      </c>
      <c r="I44" s="25">
        <v>5.25</v>
      </c>
      <c r="J44" s="25">
        <v>0</v>
      </c>
      <c r="K44" s="25">
        <v>0.69799999999999995</v>
      </c>
      <c r="L44" s="25">
        <v>16.056000000000001</v>
      </c>
      <c r="M44" s="25">
        <v>170.94</v>
      </c>
      <c r="N44" s="25">
        <v>116.64</v>
      </c>
      <c r="O44" s="25">
        <v>3.8380000000000001</v>
      </c>
    </row>
    <row r="45" spans="1:15" x14ac:dyDescent="0.25">
      <c r="A45" s="162" t="s">
        <v>137</v>
      </c>
      <c r="B45" s="29" t="s">
        <v>119</v>
      </c>
      <c r="C45" s="26">
        <v>200</v>
      </c>
      <c r="D45" s="27">
        <v>0.16</v>
      </c>
      <c r="E45" s="27">
        <v>0.16</v>
      </c>
      <c r="F45" s="27">
        <v>27.88</v>
      </c>
      <c r="G45" s="27">
        <v>114.6</v>
      </c>
      <c r="H45" s="28">
        <v>1.2E-2</v>
      </c>
      <c r="I45" s="28">
        <v>0.9</v>
      </c>
      <c r="J45" s="28">
        <v>0</v>
      </c>
      <c r="K45" s="28">
        <v>0.16</v>
      </c>
      <c r="L45" s="28">
        <v>14.18</v>
      </c>
      <c r="M45" s="28">
        <v>4.4000000000000004</v>
      </c>
      <c r="N45" s="28">
        <v>5.14</v>
      </c>
      <c r="O45" s="28">
        <v>0.95</v>
      </c>
    </row>
    <row r="46" spans="1:15" x14ac:dyDescent="0.25">
      <c r="A46" s="161"/>
      <c r="B46" s="42" t="s">
        <v>46</v>
      </c>
      <c r="C46" s="32">
        <v>40</v>
      </c>
      <c r="D46" s="109">
        <v>4.8</v>
      </c>
      <c r="E46" s="109">
        <v>0.52</v>
      </c>
      <c r="F46" s="109">
        <v>22.2</v>
      </c>
      <c r="G46" s="109">
        <v>103</v>
      </c>
      <c r="H46" s="45">
        <v>6.3E-2</v>
      </c>
      <c r="I46" s="45">
        <v>0</v>
      </c>
      <c r="J46" s="45">
        <v>0</v>
      </c>
      <c r="K46" s="45">
        <v>0</v>
      </c>
      <c r="L46" s="45">
        <v>10.92</v>
      </c>
      <c r="M46" s="45">
        <v>34.86</v>
      </c>
      <c r="N46" s="45">
        <v>14.7</v>
      </c>
      <c r="O46" s="45">
        <v>0.67</v>
      </c>
    </row>
    <row r="47" spans="1:15" x14ac:dyDescent="0.25">
      <c r="A47" s="43"/>
      <c r="B47" s="138" t="s">
        <v>74</v>
      </c>
      <c r="C47" s="47">
        <f t="shared" ref="C47:O47" si="3">SUM(C42:C46)</f>
        <v>740</v>
      </c>
      <c r="D47" s="33">
        <f t="shared" si="3"/>
        <v>20.84</v>
      </c>
      <c r="E47" s="33">
        <f t="shared" si="3"/>
        <v>27.11</v>
      </c>
      <c r="F47" s="33">
        <f t="shared" si="3"/>
        <v>103.63</v>
      </c>
      <c r="G47" s="33">
        <f t="shared" si="3"/>
        <v>746.13</v>
      </c>
      <c r="H47" s="34">
        <f t="shared" si="3"/>
        <v>0.501</v>
      </c>
      <c r="I47" s="34">
        <f t="shared" si="3"/>
        <v>17.521000000000001</v>
      </c>
      <c r="J47" s="34">
        <f t="shared" si="3"/>
        <v>0.02</v>
      </c>
      <c r="K47" s="34">
        <f t="shared" si="3"/>
        <v>5.2629999999999999</v>
      </c>
      <c r="L47" s="34">
        <f t="shared" si="3"/>
        <v>115.456</v>
      </c>
      <c r="M47" s="34">
        <f t="shared" si="3"/>
        <v>345.29599999999999</v>
      </c>
      <c r="N47" s="34">
        <f t="shared" si="3"/>
        <v>178.87499999999997</v>
      </c>
      <c r="O47" s="34">
        <f t="shared" si="3"/>
        <v>7.508</v>
      </c>
    </row>
    <row r="48" spans="1:15" x14ac:dyDescent="0.25">
      <c r="A48" s="244" t="s">
        <v>85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6"/>
    </row>
    <row r="49" spans="1:15" ht="25.5" x14ac:dyDescent="0.25">
      <c r="A49" s="139">
        <v>222</v>
      </c>
      <c r="B49" s="140" t="s">
        <v>98</v>
      </c>
      <c r="C49" s="139">
        <v>80</v>
      </c>
      <c r="D49" s="139">
        <v>9.1199999999999992</v>
      </c>
      <c r="E49" s="139">
        <v>6.35</v>
      </c>
      <c r="F49" s="139">
        <v>14.66</v>
      </c>
      <c r="G49" s="139">
        <v>152</v>
      </c>
      <c r="H49" s="141">
        <v>0.05</v>
      </c>
      <c r="I49" s="141">
        <v>0.28999999999999998</v>
      </c>
      <c r="J49" s="141">
        <v>0.04</v>
      </c>
      <c r="K49" s="139">
        <v>0.27</v>
      </c>
      <c r="L49" s="139">
        <v>101.37</v>
      </c>
      <c r="M49" s="139">
        <v>124.07</v>
      </c>
      <c r="N49" s="139">
        <v>16.29</v>
      </c>
      <c r="O49" s="139">
        <v>0.56000000000000005</v>
      </c>
    </row>
    <row r="50" spans="1:15" x14ac:dyDescent="0.25">
      <c r="A50" s="161" t="s">
        <v>69</v>
      </c>
      <c r="B50" s="42" t="s">
        <v>70</v>
      </c>
      <c r="C50" s="32">
        <v>222</v>
      </c>
      <c r="D50" s="33">
        <v>0.13</v>
      </c>
      <c r="E50" s="33">
        <v>0.02</v>
      </c>
      <c r="F50" s="33">
        <v>15.2</v>
      </c>
      <c r="G50" s="33">
        <v>62</v>
      </c>
      <c r="H50" s="34">
        <v>0</v>
      </c>
      <c r="I50" s="34">
        <v>2.83</v>
      </c>
      <c r="J50" s="34">
        <v>0</v>
      </c>
      <c r="K50" s="34">
        <v>0.01</v>
      </c>
      <c r="L50" s="34">
        <v>14.2</v>
      </c>
      <c r="M50" s="34">
        <v>4.4000000000000004</v>
      </c>
      <c r="N50" s="34">
        <v>2.4</v>
      </c>
      <c r="O50" s="34">
        <v>0.36</v>
      </c>
    </row>
    <row r="51" spans="1:15" x14ac:dyDescent="0.25">
      <c r="A51" s="131"/>
      <c r="B51" s="142" t="s">
        <v>86</v>
      </c>
      <c r="C51" s="44">
        <f t="shared" ref="C51:O51" si="4">SUM(C49:C50)</f>
        <v>302</v>
      </c>
      <c r="D51" s="44">
        <f t="shared" si="4"/>
        <v>9.25</v>
      </c>
      <c r="E51" s="44">
        <f t="shared" si="4"/>
        <v>6.3699999999999992</v>
      </c>
      <c r="F51" s="44">
        <f t="shared" si="4"/>
        <v>29.86</v>
      </c>
      <c r="G51" s="44">
        <f t="shared" si="4"/>
        <v>214</v>
      </c>
      <c r="H51" s="44">
        <f t="shared" si="4"/>
        <v>0.05</v>
      </c>
      <c r="I51" s="44">
        <f t="shared" si="4"/>
        <v>3.12</v>
      </c>
      <c r="J51" s="44">
        <f t="shared" si="4"/>
        <v>0.04</v>
      </c>
      <c r="K51" s="44">
        <f t="shared" si="4"/>
        <v>0.28000000000000003</v>
      </c>
      <c r="L51" s="44">
        <f t="shared" si="4"/>
        <v>115.57000000000001</v>
      </c>
      <c r="M51" s="44">
        <f t="shared" si="4"/>
        <v>128.47</v>
      </c>
      <c r="N51" s="44">
        <f t="shared" si="4"/>
        <v>18.689999999999998</v>
      </c>
      <c r="O51" s="44">
        <f t="shared" si="4"/>
        <v>0.92</v>
      </c>
    </row>
    <row r="52" spans="1:15" x14ac:dyDescent="0.25">
      <c r="A52" s="43"/>
      <c r="B52" s="182" t="s">
        <v>75</v>
      </c>
      <c r="C52" s="143">
        <f t="shared" ref="C52:O52" si="5">C51+C47</f>
        <v>1042</v>
      </c>
      <c r="D52" s="133">
        <f t="shared" si="5"/>
        <v>30.09</v>
      </c>
      <c r="E52" s="133">
        <f t="shared" si="5"/>
        <v>33.479999999999997</v>
      </c>
      <c r="F52" s="133">
        <f t="shared" si="5"/>
        <v>133.49</v>
      </c>
      <c r="G52" s="133">
        <f t="shared" si="5"/>
        <v>960.13</v>
      </c>
      <c r="H52" s="134">
        <f t="shared" si="5"/>
        <v>0.55100000000000005</v>
      </c>
      <c r="I52" s="134">
        <f t="shared" si="5"/>
        <v>20.641000000000002</v>
      </c>
      <c r="J52" s="134">
        <f t="shared" si="5"/>
        <v>0.06</v>
      </c>
      <c r="K52" s="134">
        <f t="shared" si="5"/>
        <v>5.5430000000000001</v>
      </c>
      <c r="L52" s="134">
        <f t="shared" si="5"/>
        <v>231.02600000000001</v>
      </c>
      <c r="M52" s="134">
        <f t="shared" si="5"/>
        <v>473.76599999999996</v>
      </c>
      <c r="N52" s="134">
        <f t="shared" si="5"/>
        <v>197.56499999999997</v>
      </c>
      <c r="O52" s="134">
        <f t="shared" si="5"/>
        <v>8.4280000000000008</v>
      </c>
    </row>
    <row r="53" spans="1:15" x14ac:dyDescent="0.25">
      <c r="A53" s="239" t="s">
        <v>27</v>
      </c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</row>
    <row r="54" spans="1:15" x14ac:dyDescent="0.25">
      <c r="A54" s="253" t="s">
        <v>42</v>
      </c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</row>
    <row r="55" spans="1:15" x14ac:dyDescent="0.25">
      <c r="A55" s="251" t="s">
        <v>26</v>
      </c>
      <c r="B55" s="243" t="s">
        <v>24</v>
      </c>
      <c r="C55" s="242" t="s">
        <v>9</v>
      </c>
      <c r="D55" s="242" t="s">
        <v>10</v>
      </c>
      <c r="E55" s="242" t="s">
        <v>11</v>
      </c>
      <c r="F55" s="242" t="s">
        <v>12</v>
      </c>
      <c r="G55" s="242" t="s">
        <v>13</v>
      </c>
      <c r="H55" s="242" t="s">
        <v>14</v>
      </c>
      <c r="I55" s="242"/>
      <c r="J55" s="242"/>
      <c r="K55" s="242"/>
      <c r="L55" s="242" t="s">
        <v>15</v>
      </c>
      <c r="M55" s="242"/>
      <c r="N55" s="242"/>
      <c r="O55" s="242"/>
    </row>
    <row r="56" spans="1:15" x14ac:dyDescent="0.25">
      <c r="A56" s="254"/>
      <c r="B56" s="255"/>
      <c r="C56" s="251"/>
      <c r="D56" s="251"/>
      <c r="E56" s="251"/>
      <c r="F56" s="251"/>
      <c r="G56" s="251"/>
      <c r="H56" s="183" t="s">
        <v>16</v>
      </c>
      <c r="I56" s="183" t="s">
        <v>17</v>
      </c>
      <c r="J56" s="183" t="s">
        <v>18</v>
      </c>
      <c r="K56" s="183" t="s">
        <v>19</v>
      </c>
      <c r="L56" s="183" t="s">
        <v>20</v>
      </c>
      <c r="M56" s="183" t="s">
        <v>21</v>
      </c>
      <c r="N56" s="183" t="s">
        <v>22</v>
      </c>
      <c r="O56" s="183" t="s">
        <v>23</v>
      </c>
    </row>
    <row r="57" spans="1:15" ht="25.5" x14ac:dyDescent="0.25">
      <c r="A57" s="56">
        <v>103</v>
      </c>
      <c r="B57" s="54" t="s">
        <v>57</v>
      </c>
      <c r="C57" s="57">
        <v>250</v>
      </c>
      <c r="D57" s="58">
        <v>2.69</v>
      </c>
      <c r="E57" s="58">
        <v>2.84</v>
      </c>
      <c r="F57" s="58">
        <v>17.46</v>
      </c>
      <c r="G57" s="58">
        <v>118.25</v>
      </c>
      <c r="H57" s="55">
        <v>0.113</v>
      </c>
      <c r="I57" s="55">
        <v>8.25</v>
      </c>
      <c r="J57" s="55">
        <v>0</v>
      </c>
      <c r="K57" s="55">
        <v>1.425</v>
      </c>
      <c r="L57" s="55">
        <v>29.2</v>
      </c>
      <c r="M57" s="55">
        <v>67.575000000000003</v>
      </c>
      <c r="N57" s="55">
        <v>27.274999999999999</v>
      </c>
      <c r="O57" s="55">
        <v>1.125</v>
      </c>
    </row>
    <row r="58" spans="1:15" ht="25.5" x14ac:dyDescent="0.25">
      <c r="A58" s="49" t="s">
        <v>58</v>
      </c>
      <c r="B58" s="50" t="s">
        <v>59</v>
      </c>
      <c r="C58" s="51">
        <v>90</v>
      </c>
      <c r="D58" s="52">
        <v>14.47</v>
      </c>
      <c r="E58" s="52">
        <v>17.47</v>
      </c>
      <c r="F58" s="52">
        <v>2.0499999999999998</v>
      </c>
      <c r="G58" s="52">
        <v>223.56</v>
      </c>
      <c r="H58" s="53">
        <v>7.0999999999999994E-2</v>
      </c>
      <c r="I58" s="53">
        <v>2.83</v>
      </c>
      <c r="J58" s="53">
        <v>7.0999999999999994E-2</v>
      </c>
      <c r="K58" s="53">
        <v>0.57399999999999995</v>
      </c>
      <c r="L58" s="53">
        <v>38.049999999999997</v>
      </c>
      <c r="M58" s="53">
        <v>154.63999999999999</v>
      </c>
      <c r="N58" s="53">
        <v>4.6079999999999997</v>
      </c>
      <c r="O58" s="53">
        <v>1.62</v>
      </c>
    </row>
    <row r="59" spans="1:15" x14ac:dyDescent="0.25">
      <c r="A59" s="161">
        <v>143</v>
      </c>
      <c r="B59" s="42" t="s">
        <v>60</v>
      </c>
      <c r="C59" s="32">
        <v>150</v>
      </c>
      <c r="D59" s="33">
        <v>2.6</v>
      </c>
      <c r="E59" s="33">
        <v>11.05</v>
      </c>
      <c r="F59" s="33">
        <v>12.8</v>
      </c>
      <c r="G59" s="33">
        <v>163.5</v>
      </c>
      <c r="H59" s="34">
        <v>0.09</v>
      </c>
      <c r="I59" s="34">
        <v>18.765000000000001</v>
      </c>
      <c r="J59" s="34">
        <v>3.9E-2</v>
      </c>
      <c r="K59" s="34">
        <v>2.9329999999999998</v>
      </c>
      <c r="L59" s="34">
        <v>53.94</v>
      </c>
      <c r="M59" s="34">
        <v>65.25</v>
      </c>
      <c r="N59" s="34">
        <v>24.39</v>
      </c>
      <c r="O59" s="34">
        <v>0.88500000000000001</v>
      </c>
    </row>
    <row r="60" spans="1:15" x14ac:dyDescent="0.25">
      <c r="A60" s="161" t="s">
        <v>136</v>
      </c>
      <c r="B60" s="42" t="s">
        <v>61</v>
      </c>
      <c r="C60" s="32">
        <v>200</v>
      </c>
      <c r="D60" s="33">
        <v>0.68</v>
      </c>
      <c r="E60" s="33">
        <v>0.28000000000000003</v>
      </c>
      <c r="F60" s="33">
        <v>20.76</v>
      </c>
      <c r="G60" s="33">
        <v>88.2</v>
      </c>
      <c r="H60" s="34">
        <v>1.2E-2</v>
      </c>
      <c r="I60" s="34">
        <v>100</v>
      </c>
      <c r="J60" s="34">
        <v>0</v>
      </c>
      <c r="K60" s="34">
        <v>0.76</v>
      </c>
      <c r="L60" s="34">
        <v>21.34</v>
      </c>
      <c r="M60" s="34">
        <v>3.44</v>
      </c>
      <c r="N60" s="34">
        <v>3.44</v>
      </c>
      <c r="O60" s="34">
        <v>0.63400000000000001</v>
      </c>
    </row>
    <row r="61" spans="1:15" x14ac:dyDescent="0.25">
      <c r="A61" s="161"/>
      <c r="B61" s="42" t="s">
        <v>46</v>
      </c>
      <c r="C61" s="32">
        <v>40</v>
      </c>
      <c r="D61" s="109">
        <v>4.8</v>
      </c>
      <c r="E61" s="109">
        <v>0.52</v>
      </c>
      <c r="F61" s="109">
        <v>22.2</v>
      </c>
      <c r="G61" s="109">
        <v>103</v>
      </c>
      <c r="H61" s="45">
        <v>6.3E-2</v>
      </c>
      <c r="I61" s="45">
        <v>0</v>
      </c>
      <c r="J61" s="45">
        <v>0</v>
      </c>
      <c r="K61" s="45">
        <v>0</v>
      </c>
      <c r="L61" s="45">
        <v>10.92</v>
      </c>
      <c r="M61" s="45">
        <v>34.86</v>
      </c>
      <c r="N61" s="45">
        <v>14.7</v>
      </c>
      <c r="O61" s="45">
        <v>0.67</v>
      </c>
    </row>
    <row r="62" spans="1:15" x14ac:dyDescent="0.25">
      <c r="A62" s="43"/>
      <c r="B62" s="138" t="s">
        <v>74</v>
      </c>
      <c r="C62" s="47">
        <f t="shared" ref="C62:O62" si="6">SUM(C57:C61)</f>
        <v>730</v>
      </c>
      <c r="D62" s="33">
        <f t="shared" si="6"/>
        <v>25.240000000000002</v>
      </c>
      <c r="E62" s="33">
        <f t="shared" si="6"/>
        <v>32.160000000000004</v>
      </c>
      <c r="F62" s="33">
        <f t="shared" si="6"/>
        <v>75.27000000000001</v>
      </c>
      <c r="G62" s="33">
        <f t="shared" si="6"/>
        <v>696.51</v>
      </c>
      <c r="H62" s="34">
        <f t="shared" si="6"/>
        <v>0.34900000000000003</v>
      </c>
      <c r="I62" s="34">
        <f t="shared" si="6"/>
        <v>129.845</v>
      </c>
      <c r="J62" s="34">
        <f t="shared" si="6"/>
        <v>0.10999999999999999</v>
      </c>
      <c r="K62" s="34">
        <f t="shared" si="6"/>
        <v>5.6920000000000002</v>
      </c>
      <c r="L62" s="34">
        <f t="shared" si="6"/>
        <v>153.44999999999999</v>
      </c>
      <c r="M62" s="34">
        <f t="shared" si="6"/>
        <v>325.76499999999999</v>
      </c>
      <c r="N62" s="34">
        <f t="shared" si="6"/>
        <v>74.412999999999997</v>
      </c>
      <c r="O62" s="34">
        <f t="shared" si="6"/>
        <v>4.9340000000000002</v>
      </c>
    </row>
    <row r="63" spans="1:15" x14ac:dyDescent="0.25">
      <c r="A63" s="247" t="s">
        <v>85</v>
      </c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9"/>
    </row>
    <row r="64" spans="1:15" x14ac:dyDescent="0.25">
      <c r="A64" s="144">
        <v>15</v>
      </c>
      <c r="B64" s="137" t="s">
        <v>72</v>
      </c>
      <c r="C64" s="136">
        <v>15</v>
      </c>
      <c r="D64" s="33">
        <v>3.48</v>
      </c>
      <c r="E64" s="33">
        <v>4.43</v>
      </c>
      <c r="F64" s="33">
        <v>0</v>
      </c>
      <c r="G64" s="33">
        <v>54</v>
      </c>
      <c r="H64" s="33">
        <v>5.0000000000000001E-3</v>
      </c>
      <c r="I64" s="33">
        <v>0.105</v>
      </c>
      <c r="J64" s="33">
        <v>3.9E-2</v>
      </c>
      <c r="K64" s="33">
        <v>7.4999999999999997E-2</v>
      </c>
      <c r="L64" s="33">
        <v>132</v>
      </c>
      <c r="M64" s="33">
        <v>75</v>
      </c>
      <c r="N64" s="33">
        <v>5.25</v>
      </c>
      <c r="O64" s="33">
        <v>0.15</v>
      </c>
    </row>
    <row r="65" spans="1:15" x14ac:dyDescent="0.25">
      <c r="A65" s="78"/>
      <c r="B65" s="79" t="s">
        <v>68</v>
      </c>
      <c r="C65" s="76">
        <v>18</v>
      </c>
      <c r="D65" s="73">
        <v>1.39</v>
      </c>
      <c r="E65" s="73">
        <v>0.5</v>
      </c>
      <c r="F65" s="73">
        <v>9.1</v>
      </c>
      <c r="G65" s="73">
        <v>48.3</v>
      </c>
      <c r="H65" s="74">
        <v>1.2999999999999999E-2</v>
      </c>
      <c r="I65" s="74">
        <v>0</v>
      </c>
      <c r="J65" s="74">
        <v>0</v>
      </c>
      <c r="K65" s="74">
        <v>0.2</v>
      </c>
      <c r="L65" s="74">
        <v>2.2799999999999998</v>
      </c>
      <c r="M65" s="74">
        <v>7.8</v>
      </c>
      <c r="N65" s="74">
        <v>1.56</v>
      </c>
      <c r="O65" s="74">
        <v>0.14399999999999999</v>
      </c>
    </row>
    <row r="66" spans="1:15" ht="25.5" x14ac:dyDescent="0.25">
      <c r="A66" s="161">
        <v>350</v>
      </c>
      <c r="B66" s="138" t="s">
        <v>116</v>
      </c>
      <c r="C66" s="136">
        <v>200</v>
      </c>
      <c r="D66" s="33">
        <v>0.13200000000000001</v>
      </c>
      <c r="E66" s="33">
        <v>4.8000000000000001E-2</v>
      </c>
      <c r="F66" s="33">
        <v>24.54</v>
      </c>
      <c r="G66" s="33">
        <v>117</v>
      </c>
      <c r="H66" s="34">
        <v>8.0000000000000002E-3</v>
      </c>
      <c r="I66" s="34">
        <v>2.16</v>
      </c>
      <c r="J66" s="34">
        <v>0</v>
      </c>
      <c r="K66" s="34">
        <v>7.1999999999999995E-2</v>
      </c>
      <c r="L66" s="34">
        <v>14.38</v>
      </c>
      <c r="M66" s="34">
        <v>8.34</v>
      </c>
      <c r="N66" s="34">
        <v>3.94</v>
      </c>
      <c r="O66" s="34">
        <v>6.6000000000000003E-2</v>
      </c>
    </row>
    <row r="67" spans="1:15" x14ac:dyDescent="0.25">
      <c r="A67" s="144"/>
      <c r="B67" s="137" t="s">
        <v>86</v>
      </c>
      <c r="C67" s="136">
        <f t="shared" ref="C67:O67" si="7">SUM(C64:C66)</f>
        <v>233</v>
      </c>
      <c r="D67" s="136">
        <f t="shared" si="7"/>
        <v>5.0019999999999998</v>
      </c>
      <c r="E67" s="136">
        <f t="shared" si="7"/>
        <v>4.9779999999999998</v>
      </c>
      <c r="F67" s="136">
        <f t="shared" si="7"/>
        <v>33.64</v>
      </c>
      <c r="G67" s="136">
        <f t="shared" si="7"/>
        <v>219.3</v>
      </c>
      <c r="H67" s="136">
        <f t="shared" si="7"/>
        <v>2.5999999999999999E-2</v>
      </c>
      <c r="I67" s="136">
        <f t="shared" si="7"/>
        <v>2.2650000000000001</v>
      </c>
      <c r="J67" s="136">
        <f t="shared" si="7"/>
        <v>3.9E-2</v>
      </c>
      <c r="K67" s="136">
        <f t="shared" si="7"/>
        <v>0.34700000000000003</v>
      </c>
      <c r="L67" s="136">
        <f t="shared" si="7"/>
        <v>148.66</v>
      </c>
      <c r="M67" s="136">
        <f t="shared" si="7"/>
        <v>91.14</v>
      </c>
      <c r="N67" s="136">
        <f t="shared" si="7"/>
        <v>10.75</v>
      </c>
      <c r="O67" s="136">
        <f t="shared" si="7"/>
        <v>0.36</v>
      </c>
    </row>
    <row r="68" spans="1:15" x14ac:dyDescent="0.25">
      <c r="A68" s="43"/>
      <c r="B68" s="182" t="s">
        <v>75</v>
      </c>
      <c r="C68" s="143">
        <f t="shared" ref="C68:O68" si="8">C67+C62</f>
        <v>963</v>
      </c>
      <c r="D68" s="133">
        <f t="shared" si="8"/>
        <v>30.242000000000001</v>
      </c>
      <c r="E68" s="133">
        <f t="shared" si="8"/>
        <v>37.138000000000005</v>
      </c>
      <c r="F68" s="133">
        <f t="shared" si="8"/>
        <v>108.91000000000001</v>
      </c>
      <c r="G68" s="133">
        <f t="shared" si="8"/>
        <v>915.81</v>
      </c>
      <c r="H68" s="134">
        <f t="shared" si="8"/>
        <v>0.37500000000000006</v>
      </c>
      <c r="I68" s="134">
        <f t="shared" si="8"/>
        <v>132.10999999999999</v>
      </c>
      <c r="J68" s="134">
        <f t="shared" si="8"/>
        <v>0.14899999999999999</v>
      </c>
      <c r="K68" s="134">
        <f t="shared" si="8"/>
        <v>6.0390000000000006</v>
      </c>
      <c r="L68" s="134">
        <f t="shared" si="8"/>
        <v>302.11</v>
      </c>
      <c r="M68" s="134">
        <f t="shared" si="8"/>
        <v>416.90499999999997</v>
      </c>
      <c r="N68" s="134">
        <f t="shared" si="8"/>
        <v>85.162999999999997</v>
      </c>
      <c r="O68" s="134">
        <f t="shared" si="8"/>
        <v>5.2940000000000005</v>
      </c>
    </row>
    <row r="69" spans="1:15" x14ac:dyDescent="0.25">
      <c r="A69" s="256" t="s">
        <v>28</v>
      </c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</row>
    <row r="70" spans="1:15" x14ac:dyDescent="0.25">
      <c r="A70" s="241" t="s">
        <v>42</v>
      </c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</row>
    <row r="71" spans="1:15" x14ac:dyDescent="0.25">
      <c r="A71" s="251" t="s">
        <v>26</v>
      </c>
      <c r="B71" s="255" t="s">
        <v>24</v>
      </c>
      <c r="C71" s="251" t="s">
        <v>9</v>
      </c>
      <c r="D71" s="251" t="s">
        <v>10</v>
      </c>
      <c r="E71" s="251" t="s">
        <v>11</v>
      </c>
      <c r="F71" s="251" t="s">
        <v>12</v>
      </c>
      <c r="G71" s="251" t="s">
        <v>13</v>
      </c>
      <c r="H71" s="244" t="s">
        <v>14</v>
      </c>
      <c r="I71" s="245"/>
      <c r="J71" s="245"/>
      <c r="K71" s="246"/>
      <c r="L71" s="244" t="s">
        <v>15</v>
      </c>
      <c r="M71" s="245"/>
      <c r="N71" s="245"/>
      <c r="O71" s="246"/>
    </row>
    <row r="72" spans="1:15" x14ac:dyDescent="0.25">
      <c r="A72" s="252"/>
      <c r="B72" s="257"/>
      <c r="C72" s="252"/>
      <c r="D72" s="252"/>
      <c r="E72" s="252"/>
      <c r="F72" s="252"/>
      <c r="G72" s="252"/>
      <c r="H72" s="182" t="s">
        <v>16</v>
      </c>
      <c r="I72" s="182" t="s">
        <v>17</v>
      </c>
      <c r="J72" s="182" t="s">
        <v>18</v>
      </c>
      <c r="K72" s="182" t="s">
        <v>19</v>
      </c>
      <c r="L72" s="182" t="s">
        <v>20</v>
      </c>
      <c r="M72" s="182" t="s">
        <v>21</v>
      </c>
      <c r="N72" s="182" t="s">
        <v>22</v>
      </c>
      <c r="O72" s="182" t="s">
        <v>23</v>
      </c>
    </row>
    <row r="73" spans="1:15" ht="27" customHeight="1" x14ac:dyDescent="0.25">
      <c r="A73" s="126">
        <v>88</v>
      </c>
      <c r="B73" s="145" t="s">
        <v>64</v>
      </c>
      <c r="C73" s="146">
        <v>260</v>
      </c>
      <c r="D73" s="147">
        <v>2.0299999999999998</v>
      </c>
      <c r="E73" s="147">
        <v>6.45</v>
      </c>
      <c r="F73" s="147">
        <v>8.26</v>
      </c>
      <c r="G73" s="147">
        <v>105.95</v>
      </c>
      <c r="H73" s="148">
        <v>6.3E-2</v>
      </c>
      <c r="I73" s="148">
        <v>15.82</v>
      </c>
      <c r="J73" s="148">
        <v>0.01</v>
      </c>
      <c r="K73" s="148">
        <v>2.3530000000000002</v>
      </c>
      <c r="L73" s="148">
        <v>58.05</v>
      </c>
      <c r="M73" s="148">
        <v>55.1</v>
      </c>
      <c r="N73" s="148">
        <v>23.03</v>
      </c>
      <c r="O73" s="148">
        <v>0.85</v>
      </c>
    </row>
    <row r="74" spans="1:15" ht="25.5" x14ac:dyDescent="0.25">
      <c r="A74" s="35">
        <v>229</v>
      </c>
      <c r="B74" s="38" t="s">
        <v>95</v>
      </c>
      <c r="C74" s="39">
        <v>100</v>
      </c>
      <c r="D74" s="40">
        <v>10.76</v>
      </c>
      <c r="E74" s="40">
        <v>5.75</v>
      </c>
      <c r="F74" s="40">
        <v>3.8</v>
      </c>
      <c r="G74" s="40">
        <v>116</v>
      </c>
      <c r="H74" s="41">
        <v>0.05</v>
      </c>
      <c r="I74" s="41">
        <v>6.45</v>
      </c>
      <c r="J74" s="41">
        <v>6.0000000000000001E-3</v>
      </c>
      <c r="K74" s="41">
        <v>5.38</v>
      </c>
      <c r="L74" s="41">
        <v>36.950000000000003</v>
      </c>
      <c r="M74" s="41">
        <v>32.869999999999997</v>
      </c>
      <c r="N74" s="41">
        <v>37.28</v>
      </c>
      <c r="O74" s="41">
        <v>0.77</v>
      </c>
    </row>
    <row r="75" spans="1:15" ht="38.25" x14ac:dyDescent="0.25">
      <c r="A75" s="161" t="s">
        <v>83</v>
      </c>
      <c r="B75" s="42" t="s">
        <v>106</v>
      </c>
      <c r="C75" s="32">
        <v>180</v>
      </c>
      <c r="D75" s="33">
        <v>3.3</v>
      </c>
      <c r="E75" s="33">
        <v>4.83</v>
      </c>
      <c r="F75" s="33">
        <v>18.95</v>
      </c>
      <c r="G75" s="33">
        <v>140.85</v>
      </c>
      <c r="H75" s="34">
        <v>0.152</v>
      </c>
      <c r="I75" s="34">
        <v>19.21</v>
      </c>
      <c r="J75" s="34">
        <v>0</v>
      </c>
      <c r="K75" s="34">
        <v>0.39</v>
      </c>
      <c r="L75" s="34">
        <v>41.18</v>
      </c>
      <c r="M75" s="34">
        <v>94.4</v>
      </c>
      <c r="N75" s="34">
        <v>31.95</v>
      </c>
      <c r="O75" s="34">
        <v>1.19</v>
      </c>
    </row>
    <row r="76" spans="1:15" x14ac:dyDescent="0.25">
      <c r="A76" s="162">
        <v>342</v>
      </c>
      <c r="B76" s="29" t="s">
        <v>119</v>
      </c>
      <c r="C76" s="26">
        <v>200</v>
      </c>
      <c r="D76" s="27">
        <v>0.16</v>
      </c>
      <c r="E76" s="27">
        <v>0.16</v>
      </c>
      <c r="F76" s="27">
        <v>27.88</v>
      </c>
      <c r="G76" s="27">
        <v>114.6</v>
      </c>
      <c r="H76" s="28">
        <v>1.2E-2</v>
      </c>
      <c r="I76" s="28">
        <v>0.9</v>
      </c>
      <c r="J76" s="28">
        <v>0</v>
      </c>
      <c r="K76" s="28">
        <v>0.16</v>
      </c>
      <c r="L76" s="28">
        <v>14.18</v>
      </c>
      <c r="M76" s="28">
        <v>4.4000000000000004</v>
      </c>
      <c r="N76" s="28">
        <v>5.14</v>
      </c>
      <c r="O76" s="28">
        <v>0.95</v>
      </c>
    </row>
    <row r="77" spans="1:15" x14ac:dyDescent="0.25">
      <c r="A77" s="78"/>
      <c r="B77" s="79" t="s">
        <v>68</v>
      </c>
      <c r="C77" s="76">
        <v>18</v>
      </c>
      <c r="D77" s="73">
        <v>1.39</v>
      </c>
      <c r="E77" s="73">
        <v>0.5</v>
      </c>
      <c r="F77" s="73">
        <v>9.1</v>
      </c>
      <c r="G77" s="73">
        <v>48.3</v>
      </c>
      <c r="H77" s="41">
        <v>1.2999999999999999E-2</v>
      </c>
      <c r="I77" s="41">
        <v>0</v>
      </c>
      <c r="J77" s="41">
        <v>0</v>
      </c>
      <c r="K77" s="41">
        <v>0.2</v>
      </c>
      <c r="L77" s="41">
        <v>2.2799999999999998</v>
      </c>
      <c r="M77" s="41">
        <v>7.8</v>
      </c>
      <c r="N77" s="41">
        <v>1.56</v>
      </c>
      <c r="O77" s="41">
        <v>0.14399999999999999</v>
      </c>
    </row>
    <row r="78" spans="1:15" x14ac:dyDescent="0.25">
      <c r="A78" s="161"/>
      <c r="B78" s="42" t="s">
        <v>46</v>
      </c>
      <c r="C78" s="32">
        <v>40</v>
      </c>
      <c r="D78" s="109">
        <v>4.8</v>
      </c>
      <c r="E78" s="109">
        <v>0.52</v>
      </c>
      <c r="F78" s="109">
        <v>22.2</v>
      </c>
      <c r="G78" s="109">
        <v>103</v>
      </c>
      <c r="H78" s="45">
        <v>6.3E-2</v>
      </c>
      <c r="I78" s="45">
        <v>0</v>
      </c>
      <c r="J78" s="45">
        <v>0</v>
      </c>
      <c r="K78" s="45">
        <v>0</v>
      </c>
      <c r="L78" s="45">
        <v>10.92</v>
      </c>
      <c r="M78" s="45">
        <v>34.86</v>
      </c>
      <c r="N78" s="45">
        <v>14.7</v>
      </c>
      <c r="O78" s="45">
        <v>0.67</v>
      </c>
    </row>
    <row r="79" spans="1:15" x14ac:dyDescent="0.25">
      <c r="A79" s="43"/>
      <c r="B79" s="138" t="s">
        <v>74</v>
      </c>
      <c r="C79" s="47">
        <f t="shared" ref="C79:O79" si="9">SUM(C73:C78)</f>
        <v>798</v>
      </c>
      <c r="D79" s="33">
        <f t="shared" si="9"/>
        <v>22.44</v>
      </c>
      <c r="E79" s="33">
        <f t="shared" si="9"/>
        <v>18.21</v>
      </c>
      <c r="F79" s="33">
        <f t="shared" si="9"/>
        <v>90.19</v>
      </c>
      <c r="G79" s="33">
        <f t="shared" si="9"/>
        <v>628.69999999999993</v>
      </c>
      <c r="H79" s="34">
        <f t="shared" si="9"/>
        <v>0.35300000000000004</v>
      </c>
      <c r="I79" s="34">
        <f t="shared" si="9"/>
        <v>42.38</v>
      </c>
      <c r="J79" s="34">
        <f t="shared" si="9"/>
        <v>1.6E-2</v>
      </c>
      <c r="K79" s="34">
        <f t="shared" si="9"/>
        <v>8.4830000000000005</v>
      </c>
      <c r="L79" s="34">
        <f t="shared" si="9"/>
        <v>163.56</v>
      </c>
      <c r="M79" s="34">
        <f t="shared" si="9"/>
        <v>229.43</v>
      </c>
      <c r="N79" s="34">
        <f t="shared" si="9"/>
        <v>113.66000000000001</v>
      </c>
      <c r="O79" s="34">
        <f t="shared" si="9"/>
        <v>4.5739999999999998</v>
      </c>
    </row>
    <row r="80" spans="1:15" x14ac:dyDescent="0.25">
      <c r="A80" s="247" t="s">
        <v>85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9"/>
    </row>
    <row r="81" spans="1:15" x14ac:dyDescent="0.25">
      <c r="A81" s="131" t="s">
        <v>120</v>
      </c>
      <c r="B81" s="132" t="s">
        <v>121</v>
      </c>
      <c r="C81" s="47">
        <v>50</v>
      </c>
      <c r="D81" s="33">
        <v>3.5</v>
      </c>
      <c r="E81" s="33">
        <v>3.75</v>
      </c>
      <c r="F81" s="33">
        <v>33.89</v>
      </c>
      <c r="G81" s="33">
        <v>166</v>
      </c>
      <c r="H81" s="34">
        <v>0.08</v>
      </c>
      <c r="I81" s="34">
        <v>0.3</v>
      </c>
      <c r="J81" s="34">
        <v>0</v>
      </c>
      <c r="K81" s="34">
        <v>0.98</v>
      </c>
      <c r="L81" s="34">
        <v>17.45</v>
      </c>
      <c r="M81" s="34">
        <v>43.84</v>
      </c>
      <c r="N81" s="34">
        <v>19.989999999999998</v>
      </c>
      <c r="O81" s="34">
        <v>0.81</v>
      </c>
    </row>
    <row r="82" spans="1:15" ht="25.5" x14ac:dyDescent="0.25">
      <c r="A82" s="161" t="s">
        <v>144</v>
      </c>
      <c r="B82" s="179" t="s">
        <v>81</v>
      </c>
      <c r="C82" s="180">
        <v>215</v>
      </c>
      <c r="D82" s="33">
        <v>7.0000000000000007E-2</v>
      </c>
      <c r="E82" s="33">
        <v>0.02</v>
      </c>
      <c r="F82" s="33">
        <v>15</v>
      </c>
      <c r="G82" s="33">
        <v>60</v>
      </c>
      <c r="H82" s="34">
        <v>0</v>
      </c>
      <c r="I82" s="34">
        <v>0.03</v>
      </c>
      <c r="J82" s="34">
        <v>0</v>
      </c>
      <c r="K82" s="34">
        <v>0</v>
      </c>
      <c r="L82" s="34">
        <v>11.1</v>
      </c>
      <c r="M82" s="34">
        <v>2.8</v>
      </c>
      <c r="N82" s="34">
        <v>1.4</v>
      </c>
      <c r="O82" s="34">
        <v>0.28000000000000003</v>
      </c>
    </row>
    <row r="83" spans="1:15" x14ac:dyDescent="0.25">
      <c r="A83" s="149"/>
      <c r="B83" s="137" t="s">
        <v>86</v>
      </c>
      <c r="C83" s="150">
        <f t="shared" ref="C83:O83" si="10">SUM(C81:C82)</f>
        <v>265</v>
      </c>
      <c r="D83" s="151">
        <f t="shared" si="10"/>
        <v>3.57</v>
      </c>
      <c r="E83" s="151">
        <f t="shared" si="10"/>
        <v>3.77</v>
      </c>
      <c r="F83" s="151">
        <f t="shared" si="10"/>
        <v>48.89</v>
      </c>
      <c r="G83" s="151">
        <f t="shared" si="10"/>
        <v>226</v>
      </c>
      <c r="H83" s="152">
        <f t="shared" si="10"/>
        <v>0.08</v>
      </c>
      <c r="I83" s="152">
        <f t="shared" si="10"/>
        <v>0.32999999999999996</v>
      </c>
      <c r="J83" s="152">
        <f t="shared" si="10"/>
        <v>0</v>
      </c>
      <c r="K83" s="152">
        <f t="shared" si="10"/>
        <v>0.98</v>
      </c>
      <c r="L83" s="152">
        <f t="shared" si="10"/>
        <v>28.549999999999997</v>
      </c>
      <c r="M83" s="152">
        <f t="shared" si="10"/>
        <v>46.64</v>
      </c>
      <c r="N83" s="152">
        <f t="shared" si="10"/>
        <v>21.389999999999997</v>
      </c>
      <c r="O83" s="152">
        <f t="shared" si="10"/>
        <v>1.0900000000000001</v>
      </c>
    </row>
    <row r="84" spans="1:15" x14ac:dyDescent="0.25">
      <c r="A84" s="43"/>
      <c r="B84" s="182" t="s">
        <v>75</v>
      </c>
      <c r="C84" s="143">
        <f t="shared" ref="C84:O84" si="11">C83+C79</f>
        <v>1063</v>
      </c>
      <c r="D84" s="133">
        <f t="shared" si="11"/>
        <v>26.01</v>
      </c>
      <c r="E84" s="133">
        <f t="shared" si="11"/>
        <v>21.98</v>
      </c>
      <c r="F84" s="133">
        <f t="shared" si="11"/>
        <v>139.07999999999998</v>
      </c>
      <c r="G84" s="133">
        <f t="shared" si="11"/>
        <v>854.69999999999993</v>
      </c>
      <c r="H84" s="134">
        <f t="shared" si="11"/>
        <v>0.43300000000000005</v>
      </c>
      <c r="I84" s="134">
        <f t="shared" si="11"/>
        <v>42.71</v>
      </c>
      <c r="J84" s="134">
        <f t="shared" si="11"/>
        <v>1.6E-2</v>
      </c>
      <c r="K84" s="134">
        <f t="shared" si="11"/>
        <v>9.463000000000001</v>
      </c>
      <c r="L84" s="134">
        <f t="shared" si="11"/>
        <v>192.11</v>
      </c>
      <c r="M84" s="134">
        <f t="shared" si="11"/>
        <v>276.07</v>
      </c>
      <c r="N84" s="134">
        <f t="shared" si="11"/>
        <v>135.05000000000001</v>
      </c>
      <c r="O84" s="134">
        <f t="shared" si="11"/>
        <v>5.6639999999999997</v>
      </c>
    </row>
    <row r="85" spans="1:15" x14ac:dyDescent="0.25">
      <c r="A85" s="193"/>
      <c r="B85" s="194"/>
      <c r="C85" s="195"/>
      <c r="D85" s="196"/>
      <c r="E85" s="196"/>
      <c r="F85" s="196"/>
      <c r="G85" s="196"/>
      <c r="H85" s="197"/>
      <c r="I85" s="197"/>
      <c r="J85" s="197"/>
      <c r="K85" s="197"/>
      <c r="L85" s="197"/>
      <c r="M85" s="197"/>
      <c r="N85" s="197"/>
      <c r="O85" s="197"/>
    </row>
    <row r="86" spans="1:15" x14ac:dyDescent="0.25">
      <c r="A86" s="153" t="s">
        <v>29</v>
      </c>
      <c r="B86" s="153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</row>
    <row r="87" spans="1:15" x14ac:dyDescent="0.25">
      <c r="A87" s="241" t="s">
        <v>42</v>
      </c>
      <c r="B87" s="241"/>
      <c r="C87" s="241"/>
      <c r="D87" s="241"/>
      <c r="E87" s="241"/>
      <c r="F87" s="241"/>
      <c r="G87" s="241"/>
      <c r="H87" s="241"/>
      <c r="I87" s="241"/>
      <c r="J87" s="241"/>
      <c r="K87" s="241"/>
      <c r="L87" s="241"/>
      <c r="M87" s="241"/>
      <c r="N87" s="241"/>
      <c r="O87" s="241"/>
    </row>
    <row r="88" spans="1:15" x14ac:dyDescent="0.25">
      <c r="A88" s="251" t="s">
        <v>26</v>
      </c>
      <c r="B88" s="243" t="s">
        <v>24</v>
      </c>
      <c r="C88" s="242" t="s">
        <v>9</v>
      </c>
      <c r="D88" s="242" t="s">
        <v>10</v>
      </c>
      <c r="E88" s="242" t="s">
        <v>11</v>
      </c>
      <c r="F88" s="242" t="s">
        <v>12</v>
      </c>
      <c r="G88" s="242" t="s">
        <v>13</v>
      </c>
      <c r="H88" s="242" t="s">
        <v>14</v>
      </c>
      <c r="I88" s="242"/>
      <c r="J88" s="242"/>
      <c r="K88" s="242"/>
      <c r="L88" s="242" t="s">
        <v>15</v>
      </c>
      <c r="M88" s="242"/>
      <c r="N88" s="242"/>
      <c r="O88" s="242"/>
    </row>
    <row r="89" spans="1:15" x14ac:dyDescent="0.25">
      <c r="A89" s="252"/>
      <c r="B89" s="243"/>
      <c r="C89" s="242"/>
      <c r="D89" s="242"/>
      <c r="E89" s="242"/>
      <c r="F89" s="242"/>
      <c r="G89" s="242"/>
      <c r="H89" s="182" t="s">
        <v>16</v>
      </c>
      <c r="I89" s="182" t="s">
        <v>17</v>
      </c>
      <c r="J89" s="182" t="s">
        <v>18</v>
      </c>
      <c r="K89" s="182" t="s">
        <v>19</v>
      </c>
      <c r="L89" s="182" t="s">
        <v>20</v>
      </c>
      <c r="M89" s="182" t="s">
        <v>21</v>
      </c>
      <c r="N89" s="182" t="s">
        <v>22</v>
      </c>
      <c r="O89" s="182" t="s">
        <v>23</v>
      </c>
    </row>
    <row r="90" spans="1:15" x14ac:dyDescent="0.25">
      <c r="A90" s="35">
        <v>102</v>
      </c>
      <c r="B90" s="31" t="s">
        <v>56</v>
      </c>
      <c r="C90" s="36">
        <v>250</v>
      </c>
      <c r="D90" s="37">
        <v>5.49</v>
      </c>
      <c r="E90" s="37">
        <v>5.27</v>
      </c>
      <c r="F90" s="37">
        <v>16.54</v>
      </c>
      <c r="G90" s="37">
        <v>148.25</v>
      </c>
      <c r="H90" s="34">
        <v>0.22800000000000001</v>
      </c>
      <c r="I90" s="34">
        <v>5.8250000000000002</v>
      </c>
      <c r="J90" s="34">
        <v>0</v>
      </c>
      <c r="K90" s="34">
        <v>2.4249999999999998</v>
      </c>
      <c r="L90" s="34">
        <v>5.8250000000000002</v>
      </c>
      <c r="M90" s="34">
        <v>88.1</v>
      </c>
      <c r="N90" s="34">
        <v>35.575000000000003</v>
      </c>
      <c r="O90" s="34">
        <v>2.0499999999999998</v>
      </c>
    </row>
    <row r="91" spans="1:15" ht="25.5" x14ac:dyDescent="0.25">
      <c r="A91" s="35" t="s">
        <v>139</v>
      </c>
      <c r="B91" s="38" t="s">
        <v>90</v>
      </c>
      <c r="C91" s="39">
        <v>90</v>
      </c>
      <c r="D91" s="40">
        <v>7.79</v>
      </c>
      <c r="E91" s="40">
        <v>17.27</v>
      </c>
      <c r="F91" s="40">
        <v>9.9</v>
      </c>
      <c r="G91" s="40">
        <v>203.96</v>
      </c>
      <c r="H91" s="41">
        <v>0.22600000000000001</v>
      </c>
      <c r="I91" s="41">
        <v>2.968</v>
      </c>
      <c r="J91" s="41">
        <v>0.01</v>
      </c>
      <c r="K91" s="41">
        <v>2.1659999999999999</v>
      </c>
      <c r="L91" s="41">
        <v>14.23</v>
      </c>
      <c r="M91" s="41">
        <v>99.51</v>
      </c>
      <c r="N91" s="41">
        <v>22.08</v>
      </c>
      <c r="O91" s="41">
        <v>1.296</v>
      </c>
    </row>
    <row r="92" spans="1:15" ht="38.25" x14ac:dyDescent="0.25">
      <c r="A92" s="138" t="s">
        <v>117</v>
      </c>
      <c r="B92" s="138" t="s">
        <v>108</v>
      </c>
      <c r="C92" s="32">
        <v>150</v>
      </c>
      <c r="D92" s="33">
        <v>6.42</v>
      </c>
      <c r="E92" s="33">
        <v>4.5949999999999998</v>
      </c>
      <c r="F92" s="33">
        <v>28.25</v>
      </c>
      <c r="G92" s="33">
        <v>179.55</v>
      </c>
      <c r="H92" s="34">
        <v>6.8000000000000005E-2</v>
      </c>
      <c r="I92" s="34">
        <v>0.57799999999999996</v>
      </c>
      <c r="J92" s="34">
        <v>1E-3</v>
      </c>
      <c r="K92" s="34">
        <v>0.97</v>
      </c>
      <c r="L92" s="34">
        <v>15.96</v>
      </c>
      <c r="M92" s="34">
        <v>47.895000000000003</v>
      </c>
      <c r="N92" s="34">
        <v>24.495000000000001</v>
      </c>
      <c r="O92" s="34">
        <v>1.208</v>
      </c>
    </row>
    <row r="93" spans="1:15" x14ac:dyDescent="0.25">
      <c r="A93" s="161"/>
      <c r="B93" s="42" t="s">
        <v>51</v>
      </c>
      <c r="C93" s="32">
        <v>200</v>
      </c>
      <c r="D93" s="33">
        <v>0</v>
      </c>
      <c r="E93" s="33">
        <v>0</v>
      </c>
      <c r="F93" s="33">
        <v>26</v>
      </c>
      <c r="G93" s="33">
        <v>105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</row>
    <row r="94" spans="1:15" x14ac:dyDescent="0.25">
      <c r="A94" s="161"/>
      <c r="B94" s="42" t="s">
        <v>46</v>
      </c>
      <c r="C94" s="32">
        <v>40</v>
      </c>
      <c r="D94" s="109">
        <v>4.8</v>
      </c>
      <c r="E94" s="109">
        <v>0.52</v>
      </c>
      <c r="F94" s="109">
        <v>22.2</v>
      </c>
      <c r="G94" s="109">
        <v>103</v>
      </c>
      <c r="H94" s="45">
        <v>6.3E-2</v>
      </c>
      <c r="I94" s="45">
        <v>0</v>
      </c>
      <c r="J94" s="45">
        <v>0</v>
      </c>
      <c r="K94" s="45">
        <v>0</v>
      </c>
      <c r="L94" s="45">
        <v>10.92</v>
      </c>
      <c r="M94" s="45">
        <v>34.86</v>
      </c>
      <c r="N94" s="45">
        <v>14.7</v>
      </c>
      <c r="O94" s="45">
        <v>0.67</v>
      </c>
    </row>
    <row r="95" spans="1:15" x14ac:dyDescent="0.25">
      <c r="A95" s="43"/>
      <c r="B95" s="138" t="s">
        <v>74</v>
      </c>
      <c r="C95" s="47">
        <f t="shared" ref="C95:O95" si="12">SUM(C90:C94)</f>
        <v>730</v>
      </c>
      <c r="D95" s="33">
        <f t="shared" si="12"/>
        <v>24.500000000000004</v>
      </c>
      <c r="E95" s="33">
        <f t="shared" si="12"/>
        <v>27.654999999999998</v>
      </c>
      <c r="F95" s="33">
        <f t="shared" si="12"/>
        <v>102.89</v>
      </c>
      <c r="G95" s="33">
        <f t="shared" si="12"/>
        <v>739.76</v>
      </c>
      <c r="H95" s="34">
        <f t="shared" si="12"/>
        <v>0.58499999999999996</v>
      </c>
      <c r="I95" s="34">
        <f t="shared" si="12"/>
        <v>9.3709999999999987</v>
      </c>
      <c r="J95" s="34">
        <f t="shared" si="12"/>
        <v>1.0999999999999999E-2</v>
      </c>
      <c r="K95" s="34">
        <f t="shared" si="12"/>
        <v>5.5609999999999991</v>
      </c>
      <c r="L95" s="34">
        <f t="shared" si="12"/>
        <v>46.935000000000002</v>
      </c>
      <c r="M95" s="34">
        <f t="shared" si="12"/>
        <v>270.36500000000001</v>
      </c>
      <c r="N95" s="34">
        <f t="shared" si="12"/>
        <v>96.850000000000009</v>
      </c>
      <c r="O95" s="34">
        <f t="shared" si="12"/>
        <v>5.2240000000000002</v>
      </c>
    </row>
    <row r="96" spans="1:15" x14ac:dyDescent="0.25">
      <c r="A96" s="247" t="s">
        <v>85</v>
      </c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9"/>
    </row>
    <row r="97" spans="1:15" ht="38.25" x14ac:dyDescent="0.25">
      <c r="A97" s="159"/>
      <c r="B97" s="160" t="s">
        <v>122</v>
      </c>
      <c r="C97" s="19">
        <v>30</v>
      </c>
      <c r="D97" s="13">
        <v>2.4</v>
      </c>
      <c r="E97" s="13">
        <v>2.4</v>
      </c>
      <c r="F97" s="13">
        <v>31.3</v>
      </c>
      <c r="G97" s="13">
        <v>154.80000000000001</v>
      </c>
      <c r="H97" s="25">
        <v>0.05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</row>
    <row r="98" spans="1:15" x14ac:dyDescent="0.25">
      <c r="A98" s="187">
        <v>386</v>
      </c>
      <c r="B98" s="79" t="s">
        <v>123</v>
      </c>
      <c r="C98" s="76">
        <v>200</v>
      </c>
      <c r="D98" s="13">
        <v>5.8</v>
      </c>
      <c r="E98" s="13">
        <v>5</v>
      </c>
      <c r="F98" s="13">
        <v>8.1999999999999993</v>
      </c>
      <c r="G98" s="13">
        <v>101</v>
      </c>
      <c r="H98" s="25">
        <v>0.06</v>
      </c>
      <c r="I98" s="25">
        <v>1.6</v>
      </c>
      <c r="J98" s="25">
        <v>0.04</v>
      </c>
      <c r="K98" s="25">
        <v>0</v>
      </c>
      <c r="L98" s="25">
        <v>236</v>
      </c>
      <c r="M98" s="25">
        <v>192</v>
      </c>
      <c r="N98" s="25">
        <v>32</v>
      </c>
      <c r="O98" s="25">
        <v>0.2</v>
      </c>
    </row>
    <row r="99" spans="1:15" x14ac:dyDescent="0.25">
      <c r="A99" s="149"/>
      <c r="B99" s="137" t="s">
        <v>86</v>
      </c>
      <c r="C99" s="150">
        <f t="shared" ref="C99:O99" si="13">SUM(C97:C98)</f>
        <v>230</v>
      </c>
      <c r="D99" s="151">
        <f t="shared" si="13"/>
        <v>8.1999999999999993</v>
      </c>
      <c r="E99" s="151">
        <f t="shared" si="13"/>
        <v>7.4</v>
      </c>
      <c r="F99" s="151">
        <f t="shared" si="13"/>
        <v>39.5</v>
      </c>
      <c r="G99" s="151">
        <f t="shared" si="13"/>
        <v>255.8</v>
      </c>
      <c r="H99" s="152">
        <f t="shared" si="13"/>
        <v>0.11</v>
      </c>
      <c r="I99" s="152">
        <f t="shared" si="13"/>
        <v>1.6</v>
      </c>
      <c r="J99" s="152">
        <f t="shared" si="13"/>
        <v>0.04</v>
      </c>
      <c r="K99" s="152">
        <f t="shared" si="13"/>
        <v>0</v>
      </c>
      <c r="L99" s="152">
        <f t="shared" si="13"/>
        <v>236</v>
      </c>
      <c r="M99" s="152">
        <f t="shared" si="13"/>
        <v>192</v>
      </c>
      <c r="N99" s="152">
        <f t="shared" si="13"/>
        <v>32</v>
      </c>
      <c r="O99" s="152">
        <f t="shared" si="13"/>
        <v>0.2</v>
      </c>
    </row>
    <row r="100" spans="1:15" x14ac:dyDescent="0.25">
      <c r="A100" s="43"/>
      <c r="B100" s="182" t="s">
        <v>75</v>
      </c>
      <c r="C100" s="143">
        <f t="shared" ref="C100:O100" si="14">C99+C95</f>
        <v>960</v>
      </c>
      <c r="D100" s="133">
        <f t="shared" si="14"/>
        <v>32.700000000000003</v>
      </c>
      <c r="E100" s="133">
        <f t="shared" si="14"/>
        <v>35.055</v>
      </c>
      <c r="F100" s="133">
        <f t="shared" si="14"/>
        <v>142.38999999999999</v>
      </c>
      <c r="G100" s="133">
        <f t="shared" si="14"/>
        <v>995.56</v>
      </c>
      <c r="H100" s="134">
        <f t="shared" si="14"/>
        <v>0.69499999999999995</v>
      </c>
      <c r="I100" s="134">
        <f t="shared" si="14"/>
        <v>10.970999999999998</v>
      </c>
      <c r="J100" s="134">
        <f t="shared" si="14"/>
        <v>5.1000000000000004E-2</v>
      </c>
      <c r="K100" s="134">
        <f t="shared" si="14"/>
        <v>5.5609999999999991</v>
      </c>
      <c r="L100" s="134">
        <f t="shared" si="14"/>
        <v>282.935</v>
      </c>
      <c r="M100" s="134">
        <f t="shared" si="14"/>
        <v>462.36500000000001</v>
      </c>
      <c r="N100" s="134">
        <f t="shared" si="14"/>
        <v>128.85000000000002</v>
      </c>
      <c r="O100" s="134">
        <f t="shared" si="14"/>
        <v>5.4240000000000004</v>
      </c>
    </row>
    <row r="101" spans="1:15" x14ac:dyDescent="0.25">
      <c r="A101" s="193"/>
      <c r="B101" s="194"/>
      <c r="C101" s="195"/>
      <c r="D101" s="196"/>
      <c r="E101" s="196"/>
      <c r="F101" s="196"/>
      <c r="G101" s="196"/>
      <c r="H101" s="197"/>
      <c r="I101" s="197"/>
      <c r="J101" s="197"/>
      <c r="K101" s="197"/>
      <c r="L101" s="197"/>
      <c r="M101" s="197"/>
      <c r="N101" s="197"/>
      <c r="O101" s="197"/>
    </row>
    <row r="102" spans="1:15" x14ac:dyDescent="0.25">
      <c r="A102" s="153" t="s">
        <v>30</v>
      </c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</row>
    <row r="103" spans="1:15" x14ac:dyDescent="0.25">
      <c r="A103" s="153" t="s">
        <v>31</v>
      </c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</row>
    <row r="104" spans="1:15" x14ac:dyDescent="0.25">
      <c r="A104" s="258" t="s">
        <v>42</v>
      </c>
      <c r="B104" s="258"/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</row>
    <row r="105" spans="1:15" x14ac:dyDescent="0.25">
      <c r="A105" s="251" t="s">
        <v>26</v>
      </c>
      <c r="B105" s="243" t="s">
        <v>24</v>
      </c>
      <c r="C105" s="242" t="s">
        <v>9</v>
      </c>
      <c r="D105" s="242" t="s">
        <v>10</v>
      </c>
      <c r="E105" s="242" t="s">
        <v>11</v>
      </c>
      <c r="F105" s="242" t="s">
        <v>12</v>
      </c>
      <c r="G105" s="242" t="s">
        <v>13</v>
      </c>
      <c r="H105" s="242" t="s">
        <v>14</v>
      </c>
      <c r="I105" s="242"/>
      <c r="J105" s="242"/>
      <c r="K105" s="242"/>
      <c r="L105" s="242" t="s">
        <v>15</v>
      </c>
      <c r="M105" s="242"/>
      <c r="N105" s="242"/>
      <c r="O105" s="242"/>
    </row>
    <row r="106" spans="1:15" x14ac:dyDescent="0.25">
      <c r="A106" s="252"/>
      <c r="B106" s="243"/>
      <c r="C106" s="242"/>
      <c r="D106" s="242"/>
      <c r="E106" s="242"/>
      <c r="F106" s="242"/>
      <c r="G106" s="242"/>
      <c r="H106" s="164" t="s">
        <v>16</v>
      </c>
      <c r="I106" s="164" t="s">
        <v>17</v>
      </c>
      <c r="J106" s="164" t="s">
        <v>18</v>
      </c>
      <c r="K106" s="164" t="s">
        <v>19</v>
      </c>
      <c r="L106" s="164" t="s">
        <v>20</v>
      </c>
      <c r="M106" s="164" t="s">
        <v>21</v>
      </c>
      <c r="N106" s="164" t="s">
        <v>22</v>
      </c>
      <c r="O106" s="164" t="s">
        <v>23</v>
      </c>
    </row>
    <row r="107" spans="1:15" ht="25.5" x14ac:dyDescent="0.25">
      <c r="A107" s="35">
        <v>96</v>
      </c>
      <c r="B107" s="31" t="s">
        <v>44</v>
      </c>
      <c r="C107" s="36">
        <v>260</v>
      </c>
      <c r="D107" s="37">
        <v>2.2799999999999998</v>
      </c>
      <c r="E107" s="37">
        <v>6.59</v>
      </c>
      <c r="F107" s="37">
        <v>12.34</v>
      </c>
      <c r="G107" s="37">
        <v>123.45</v>
      </c>
      <c r="H107" s="34">
        <v>9.2999999999999999E-2</v>
      </c>
      <c r="I107" s="34">
        <v>8.42</v>
      </c>
      <c r="J107" s="34">
        <v>0.01</v>
      </c>
      <c r="K107" s="34">
        <v>2.3530000000000002</v>
      </c>
      <c r="L107" s="34">
        <v>37.950000000000003</v>
      </c>
      <c r="M107" s="34">
        <v>62.83</v>
      </c>
      <c r="N107" s="34">
        <v>25.08</v>
      </c>
      <c r="O107" s="34">
        <v>0.95</v>
      </c>
    </row>
    <row r="108" spans="1:15" x14ac:dyDescent="0.25">
      <c r="A108" s="35" t="s">
        <v>52</v>
      </c>
      <c r="B108" s="38" t="s">
        <v>53</v>
      </c>
      <c r="C108" s="39">
        <v>90</v>
      </c>
      <c r="D108" s="40">
        <v>13.8</v>
      </c>
      <c r="E108" s="40">
        <v>10.65</v>
      </c>
      <c r="F108" s="40">
        <v>2.11</v>
      </c>
      <c r="G108" s="40">
        <v>159.57</v>
      </c>
      <c r="H108" s="41">
        <v>5.3999999999999999E-2</v>
      </c>
      <c r="I108" s="41">
        <v>2.11</v>
      </c>
      <c r="J108" s="41">
        <v>3.5000000000000003E-2</v>
      </c>
      <c r="K108" s="41">
        <v>1.8979999999999999</v>
      </c>
      <c r="L108" s="41">
        <v>39.07</v>
      </c>
      <c r="M108" s="41">
        <v>103.41</v>
      </c>
      <c r="N108" s="41">
        <v>15.186</v>
      </c>
      <c r="O108" s="41">
        <v>1.0920000000000001</v>
      </c>
    </row>
    <row r="109" spans="1:15" ht="38.25" x14ac:dyDescent="0.25">
      <c r="A109" s="162" t="s">
        <v>172</v>
      </c>
      <c r="B109" s="29" t="s">
        <v>173</v>
      </c>
      <c r="C109" s="21">
        <v>150</v>
      </c>
      <c r="D109" s="13">
        <v>7.32</v>
      </c>
      <c r="E109" s="13">
        <v>4.84</v>
      </c>
      <c r="F109" s="13">
        <v>35.65</v>
      </c>
      <c r="G109" s="13">
        <v>210.4</v>
      </c>
      <c r="H109" s="25">
        <v>9.5000000000000001E-2</v>
      </c>
      <c r="I109" s="25">
        <v>1.3149999999999999</v>
      </c>
      <c r="J109" s="25">
        <v>0</v>
      </c>
      <c r="K109" s="25">
        <v>0.77500000000000002</v>
      </c>
      <c r="L109" s="25">
        <v>22.85</v>
      </c>
      <c r="M109" s="25">
        <v>114.31</v>
      </c>
      <c r="N109" s="25">
        <v>30.715</v>
      </c>
      <c r="O109" s="25">
        <v>2.02</v>
      </c>
    </row>
    <row r="110" spans="1:15" ht="25.5" x14ac:dyDescent="0.25">
      <c r="A110" s="161" t="s">
        <v>138</v>
      </c>
      <c r="B110" s="42" t="s">
        <v>115</v>
      </c>
      <c r="C110" s="32">
        <v>200</v>
      </c>
      <c r="D110" s="33">
        <v>0.3</v>
      </c>
      <c r="E110" s="33">
        <v>0.12</v>
      </c>
      <c r="F110" s="33">
        <v>22.15</v>
      </c>
      <c r="G110" s="33">
        <v>90.8</v>
      </c>
      <c r="H110" s="34">
        <v>8.0000000000000002E-3</v>
      </c>
      <c r="I110" s="34">
        <v>25.8</v>
      </c>
      <c r="J110" s="34">
        <v>0</v>
      </c>
      <c r="K110" s="34">
        <v>0.21</v>
      </c>
      <c r="L110" s="34">
        <v>19.18</v>
      </c>
      <c r="M110" s="34">
        <v>9.9</v>
      </c>
      <c r="N110" s="34">
        <v>9.3000000000000007</v>
      </c>
      <c r="O110" s="34">
        <v>0.45</v>
      </c>
    </row>
    <row r="111" spans="1:15" x14ac:dyDescent="0.25">
      <c r="A111" s="161"/>
      <c r="B111" s="42" t="s">
        <v>46</v>
      </c>
      <c r="C111" s="32">
        <v>40</v>
      </c>
      <c r="D111" s="109">
        <v>4.8</v>
      </c>
      <c r="E111" s="109">
        <v>0.52</v>
      </c>
      <c r="F111" s="109">
        <v>22.2</v>
      </c>
      <c r="G111" s="109">
        <v>103</v>
      </c>
      <c r="H111" s="45">
        <v>6.3E-2</v>
      </c>
      <c r="I111" s="45">
        <v>0</v>
      </c>
      <c r="J111" s="45">
        <v>0</v>
      </c>
      <c r="K111" s="45">
        <v>0</v>
      </c>
      <c r="L111" s="45">
        <v>10.92</v>
      </c>
      <c r="M111" s="45">
        <v>34.86</v>
      </c>
      <c r="N111" s="45">
        <v>14.7</v>
      </c>
      <c r="O111" s="45">
        <v>0.67</v>
      </c>
    </row>
    <row r="112" spans="1:15" x14ac:dyDescent="0.25">
      <c r="A112" s="43"/>
      <c r="B112" s="138" t="s">
        <v>74</v>
      </c>
      <c r="C112" s="47">
        <f t="shared" ref="C112:O112" si="15">SUM(C107:C111)</f>
        <v>740</v>
      </c>
      <c r="D112" s="107">
        <f t="shared" si="15"/>
        <v>28.500000000000004</v>
      </c>
      <c r="E112" s="107">
        <f t="shared" si="15"/>
        <v>22.720000000000002</v>
      </c>
      <c r="F112" s="107">
        <f t="shared" si="15"/>
        <v>94.45</v>
      </c>
      <c r="G112" s="107">
        <f t="shared" si="15"/>
        <v>687.21999999999991</v>
      </c>
      <c r="H112" s="108">
        <f t="shared" si="15"/>
        <v>0.313</v>
      </c>
      <c r="I112" s="108">
        <f t="shared" si="15"/>
        <v>37.644999999999996</v>
      </c>
      <c r="J112" s="108">
        <f t="shared" si="15"/>
        <v>4.5000000000000005E-2</v>
      </c>
      <c r="K112" s="108">
        <f t="shared" si="15"/>
        <v>5.2360000000000007</v>
      </c>
      <c r="L112" s="108">
        <f t="shared" si="15"/>
        <v>129.97</v>
      </c>
      <c r="M112" s="108">
        <f t="shared" si="15"/>
        <v>325.31</v>
      </c>
      <c r="N112" s="108">
        <f t="shared" si="15"/>
        <v>94.980999999999995</v>
      </c>
      <c r="O112" s="108">
        <f t="shared" si="15"/>
        <v>5.1819999999999995</v>
      </c>
    </row>
    <row r="113" spans="1:15" x14ac:dyDescent="0.25">
      <c r="A113" s="247" t="s">
        <v>85</v>
      </c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9"/>
    </row>
    <row r="114" spans="1:15" x14ac:dyDescent="0.25">
      <c r="A114" s="131" t="s">
        <v>120</v>
      </c>
      <c r="B114" s="132" t="s">
        <v>121</v>
      </c>
      <c r="C114" s="47">
        <v>50</v>
      </c>
      <c r="D114" s="33">
        <v>3.5</v>
      </c>
      <c r="E114" s="33">
        <v>3.75</v>
      </c>
      <c r="F114" s="33">
        <v>33.89</v>
      </c>
      <c r="G114" s="33">
        <v>166</v>
      </c>
      <c r="H114" s="34">
        <v>0.08</v>
      </c>
      <c r="I114" s="34">
        <v>0.3</v>
      </c>
      <c r="J114" s="34">
        <v>0</v>
      </c>
      <c r="K114" s="34">
        <v>0.98</v>
      </c>
      <c r="L114" s="34">
        <v>17.45</v>
      </c>
      <c r="M114" s="34">
        <v>43.84</v>
      </c>
      <c r="N114" s="34">
        <v>19.989999999999998</v>
      </c>
      <c r="O114" s="34">
        <v>0.81</v>
      </c>
    </row>
    <row r="115" spans="1:15" x14ac:dyDescent="0.25">
      <c r="A115" s="233">
        <v>386</v>
      </c>
      <c r="B115" s="79" t="s">
        <v>87</v>
      </c>
      <c r="C115" s="76">
        <v>200</v>
      </c>
      <c r="D115" s="13">
        <v>5.8</v>
      </c>
      <c r="E115" s="13">
        <v>5</v>
      </c>
      <c r="F115" s="13">
        <v>8</v>
      </c>
      <c r="G115" s="13">
        <v>100</v>
      </c>
      <c r="H115" s="25">
        <v>0.08</v>
      </c>
      <c r="I115" s="25">
        <v>1.4</v>
      </c>
      <c r="J115" s="25">
        <v>0.04</v>
      </c>
      <c r="K115" s="25">
        <v>0</v>
      </c>
      <c r="L115" s="25">
        <v>240</v>
      </c>
      <c r="M115" s="25">
        <v>180</v>
      </c>
      <c r="N115" s="25">
        <v>28</v>
      </c>
      <c r="O115" s="25">
        <v>0.2</v>
      </c>
    </row>
    <row r="116" spans="1:15" x14ac:dyDescent="0.25">
      <c r="A116" s="144"/>
      <c r="B116" s="137" t="s">
        <v>86</v>
      </c>
      <c r="C116" s="144">
        <f t="shared" ref="C116:O116" si="16">SUM(C114:C115)</f>
        <v>250</v>
      </c>
      <c r="D116" s="151">
        <f t="shared" si="16"/>
        <v>9.3000000000000007</v>
      </c>
      <c r="E116" s="151">
        <f t="shared" si="16"/>
        <v>8.75</v>
      </c>
      <c r="F116" s="151">
        <f t="shared" si="16"/>
        <v>41.89</v>
      </c>
      <c r="G116" s="151">
        <f t="shared" si="16"/>
        <v>266</v>
      </c>
      <c r="H116" s="152">
        <f t="shared" si="16"/>
        <v>0.16</v>
      </c>
      <c r="I116" s="152">
        <f t="shared" si="16"/>
        <v>1.7</v>
      </c>
      <c r="J116" s="152">
        <f t="shared" si="16"/>
        <v>0.04</v>
      </c>
      <c r="K116" s="152">
        <f t="shared" si="16"/>
        <v>0.98</v>
      </c>
      <c r="L116" s="152">
        <f t="shared" si="16"/>
        <v>257.45</v>
      </c>
      <c r="M116" s="152">
        <f t="shared" si="16"/>
        <v>223.84</v>
      </c>
      <c r="N116" s="152">
        <f t="shared" si="16"/>
        <v>47.989999999999995</v>
      </c>
      <c r="O116" s="152">
        <f t="shared" si="16"/>
        <v>1.01</v>
      </c>
    </row>
    <row r="117" spans="1:15" x14ac:dyDescent="0.25">
      <c r="A117" s="43"/>
      <c r="B117" s="182" t="s">
        <v>75</v>
      </c>
      <c r="C117" s="143">
        <f t="shared" ref="C117:O117" si="17">C116+C112</f>
        <v>990</v>
      </c>
      <c r="D117" s="133">
        <f t="shared" si="17"/>
        <v>37.800000000000004</v>
      </c>
      <c r="E117" s="133">
        <f t="shared" si="17"/>
        <v>31.470000000000002</v>
      </c>
      <c r="F117" s="133">
        <f t="shared" si="17"/>
        <v>136.34</v>
      </c>
      <c r="G117" s="133">
        <f t="shared" si="17"/>
        <v>953.21999999999991</v>
      </c>
      <c r="H117" s="134">
        <f t="shared" si="17"/>
        <v>0.47299999999999998</v>
      </c>
      <c r="I117" s="134">
        <f t="shared" si="17"/>
        <v>39.344999999999999</v>
      </c>
      <c r="J117" s="134">
        <f t="shared" si="17"/>
        <v>8.5000000000000006E-2</v>
      </c>
      <c r="K117" s="134">
        <f t="shared" si="17"/>
        <v>6.2160000000000011</v>
      </c>
      <c r="L117" s="134">
        <f t="shared" si="17"/>
        <v>387.41999999999996</v>
      </c>
      <c r="M117" s="134">
        <f t="shared" si="17"/>
        <v>549.15</v>
      </c>
      <c r="N117" s="134">
        <f t="shared" si="17"/>
        <v>142.971</v>
      </c>
      <c r="O117" s="134">
        <f t="shared" si="17"/>
        <v>6.1919999999999993</v>
      </c>
    </row>
    <row r="118" spans="1:15" x14ac:dyDescent="0.25">
      <c r="A118" s="198"/>
      <c r="B118" s="199"/>
      <c r="C118" s="200"/>
      <c r="D118" s="201"/>
      <c r="E118" s="201"/>
      <c r="F118" s="201"/>
      <c r="G118" s="201"/>
      <c r="H118" s="202"/>
      <c r="I118" s="202"/>
      <c r="J118" s="202"/>
      <c r="K118" s="202"/>
      <c r="L118" s="202"/>
      <c r="M118" s="202"/>
      <c r="N118" s="202"/>
      <c r="O118" s="202"/>
    </row>
    <row r="119" spans="1:15" x14ac:dyDescent="0.25">
      <c r="A119" s="256" t="s">
        <v>32</v>
      </c>
      <c r="B119" s="256"/>
      <c r="C119" s="256"/>
      <c r="D119" s="256"/>
      <c r="E119" s="256"/>
      <c r="F119" s="256"/>
      <c r="G119" s="256"/>
      <c r="H119" s="256"/>
      <c r="I119" s="256"/>
      <c r="J119" s="256"/>
      <c r="K119" s="256"/>
      <c r="L119" s="256"/>
      <c r="M119" s="256"/>
      <c r="N119" s="256"/>
      <c r="O119" s="256"/>
    </row>
    <row r="120" spans="1:15" x14ac:dyDescent="0.25">
      <c r="A120" s="241" t="s">
        <v>42</v>
      </c>
      <c r="B120" s="241"/>
      <c r="C120" s="241"/>
      <c r="D120" s="241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</row>
    <row r="121" spans="1:15" x14ac:dyDescent="0.25">
      <c r="A121" s="251" t="s">
        <v>26</v>
      </c>
      <c r="B121" s="243" t="s">
        <v>24</v>
      </c>
      <c r="C121" s="242" t="s">
        <v>9</v>
      </c>
      <c r="D121" s="242" t="s">
        <v>10</v>
      </c>
      <c r="E121" s="242" t="s">
        <v>11</v>
      </c>
      <c r="F121" s="242" t="s">
        <v>12</v>
      </c>
      <c r="G121" s="242" t="s">
        <v>13</v>
      </c>
      <c r="H121" s="242" t="s">
        <v>14</v>
      </c>
      <c r="I121" s="242"/>
      <c r="J121" s="242"/>
      <c r="K121" s="242"/>
      <c r="L121" s="242" t="s">
        <v>15</v>
      </c>
      <c r="M121" s="242"/>
      <c r="N121" s="242"/>
      <c r="O121" s="242"/>
    </row>
    <row r="122" spans="1:15" x14ac:dyDescent="0.25">
      <c r="A122" s="252"/>
      <c r="B122" s="243"/>
      <c r="C122" s="242"/>
      <c r="D122" s="242"/>
      <c r="E122" s="242"/>
      <c r="F122" s="242"/>
      <c r="G122" s="242"/>
      <c r="H122" s="164" t="s">
        <v>16</v>
      </c>
      <c r="I122" s="164" t="s">
        <v>17</v>
      </c>
      <c r="J122" s="164" t="s">
        <v>18</v>
      </c>
      <c r="K122" s="164" t="s">
        <v>19</v>
      </c>
      <c r="L122" s="164" t="s">
        <v>20</v>
      </c>
      <c r="M122" s="164" t="s">
        <v>21</v>
      </c>
      <c r="N122" s="164" t="s">
        <v>22</v>
      </c>
      <c r="O122" s="164" t="s">
        <v>23</v>
      </c>
    </row>
    <row r="123" spans="1:15" ht="25.5" x14ac:dyDescent="0.25">
      <c r="A123" s="6">
        <v>101</v>
      </c>
      <c r="B123" s="15" t="s">
        <v>54</v>
      </c>
      <c r="C123" s="172">
        <v>250</v>
      </c>
      <c r="D123" s="173">
        <v>1.97</v>
      </c>
      <c r="E123" s="173">
        <v>2.73</v>
      </c>
      <c r="F123" s="173">
        <v>14.58</v>
      </c>
      <c r="G123" s="173">
        <v>90.75</v>
      </c>
      <c r="H123" s="24">
        <v>9.5000000000000001E-2</v>
      </c>
      <c r="I123" s="24">
        <v>8.25</v>
      </c>
      <c r="J123" s="24">
        <v>0</v>
      </c>
      <c r="K123" s="24">
        <v>1.2549999999999999</v>
      </c>
      <c r="L123" s="24">
        <v>23.05</v>
      </c>
      <c r="M123" s="24">
        <v>62.55</v>
      </c>
      <c r="N123" s="24">
        <v>25</v>
      </c>
      <c r="O123" s="24">
        <v>0.88300000000000001</v>
      </c>
    </row>
    <row r="124" spans="1:15" ht="28.5" customHeight="1" x14ac:dyDescent="0.25">
      <c r="A124" s="162" t="s">
        <v>139</v>
      </c>
      <c r="B124" s="174" t="s">
        <v>91</v>
      </c>
      <c r="C124" s="26">
        <v>90</v>
      </c>
      <c r="D124" s="27">
        <v>7.79</v>
      </c>
      <c r="E124" s="27">
        <v>17.27</v>
      </c>
      <c r="F124" s="27">
        <v>9.9</v>
      </c>
      <c r="G124" s="27">
        <v>203.96</v>
      </c>
      <c r="H124" s="28">
        <v>0.22600000000000001</v>
      </c>
      <c r="I124" s="28">
        <v>2.968</v>
      </c>
      <c r="J124" s="28">
        <v>0.01</v>
      </c>
      <c r="K124" s="28">
        <v>2.1659999999999999</v>
      </c>
      <c r="L124" s="28">
        <v>14.23</v>
      </c>
      <c r="M124" s="28">
        <v>99.51</v>
      </c>
      <c r="N124" s="28">
        <v>22.08</v>
      </c>
      <c r="O124" s="28">
        <v>1.296</v>
      </c>
    </row>
    <row r="125" spans="1:15" ht="30.6" customHeight="1" x14ac:dyDescent="0.25">
      <c r="A125" s="167" t="s">
        <v>84</v>
      </c>
      <c r="B125" s="168" t="s">
        <v>111</v>
      </c>
      <c r="C125" s="169">
        <v>150</v>
      </c>
      <c r="D125" s="170">
        <v>2.84</v>
      </c>
      <c r="E125" s="170">
        <v>4.8099999999999996</v>
      </c>
      <c r="F125" s="170">
        <v>16.66</v>
      </c>
      <c r="G125" s="170">
        <v>127.68</v>
      </c>
      <c r="H125" s="171">
        <v>0.11799999999999999</v>
      </c>
      <c r="I125" s="171">
        <v>23.178000000000001</v>
      </c>
      <c r="J125" s="171">
        <v>0</v>
      </c>
      <c r="K125" s="171">
        <v>8.4740000000000002</v>
      </c>
      <c r="L125" s="171">
        <v>37.914000000000001</v>
      </c>
      <c r="M125" s="171">
        <v>71.808999999999997</v>
      </c>
      <c r="N125" s="171">
        <v>30.62</v>
      </c>
      <c r="O125" s="171">
        <v>0.95699999999999996</v>
      </c>
    </row>
    <row r="126" spans="1:15" x14ac:dyDescent="0.25">
      <c r="A126" s="161" t="s">
        <v>132</v>
      </c>
      <c r="B126" s="42" t="s">
        <v>45</v>
      </c>
      <c r="C126" s="32">
        <v>200</v>
      </c>
      <c r="D126" s="33">
        <v>0.66</v>
      </c>
      <c r="E126" s="33">
        <v>0.09</v>
      </c>
      <c r="F126" s="33">
        <v>32.01</v>
      </c>
      <c r="G126" s="33">
        <v>132.80000000000001</v>
      </c>
      <c r="H126" s="34">
        <v>0.02</v>
      </c>
      <c r="I126" s="34">
        <v>0.73</v>
      </c>
      <c r="J126" s="34">
        <v>0</v>
      </c>
      <c r="K126" s="34">
        <v>0.51</v>
      </c>
      <c r="L126" s="34">
        <v>32.479999999999997</v>
      </c>
      <c r="M126" s="34">
        <v>23.44</v>
      </c>
      <c r="N126" s="34">
        <v>17.46</v>
      </c>
      <c r="O126" s="34">
        <v>0.7</v>
      </c>
    </row>
    <row r="127" spans="1:15" x14ac:dyDescent="0.25">
      <c r="A127" s="161"/>
      <c r="B127" s="42" t="s">
        <v>46</v>
      </c>
      <c r="C127" s="32">
        <v>40</v>
      </c>
      <c r="D127" s="109">
        <v>4.8</v>
      </c>
      <c r="E127" s="109">
        <v>0.52</v>
      </c>
      <c r="F127" s="109">
        <v>22.2</v>
      </c>
      <c r="G127" s="109">
        <v>103</v>
      </c>
      <c r="H127" s="45">
        <v>6.3E-2</v>
      </c>
      <c r="I127" s="45">
        <v>0</v>
      </c>
      <c r="J127" s="45">
        <v>0</v>
      </c>
      <c r="K127" s="45">
        <v>0</v>
      </c>
      <c r="L127" s="45">
        <v>10.92</v>
      </c>
      <c r="M127" s="45">
        <v>34.86</v>
      </c>
      <c r="N127" s="45">
        <v>14.7</v>
      </c>
      <c r="O127" s="45">
        <v>0.67</v>
      </c>
    </row>
    <row r="128" spans="1:15" x14ac:dyDescent="0.25">
      <c r="A128" s="43"/>
      <c r="B128" s="138" t="s">
        <v>74</v>
      </c>
      <c r="C128" s="47">
        <f t="shared" ref="C128:O128" si="18">SUM(C123:C127)</f>
        <v>730</v>
      </c>
      <c r="D128" s="33">
        <f t="shared" si="18"/>
        <v>18.059999999999999</v>
      </c>
      <c r="E128" s="33">
        <f t="shared" si="18"/>
        <v>25.419999999999998</v>
      </c>
      <c r="F128" s="33">
        <f t="shared" si="18"/>
        <v>95.350000000000009</v>
      </c>
      <c r="G128" s="33">
        <f t="shared" si="18"/>
        <v>658.19</v>
      </c>
      <c r="H128" s="34">
        <f t="shared" si="18"/>
        <v>0.52200000000000002</v>
      </c>
      <c r="I128" s="34">
        <f t="shared" si="18"/>
        <v>35.125999999999998</v>
      </c>
      <c r="J128" s="34">
        <f t="shared" si="18"/>
        <v>0.01</v>
      </c>
      <c r="K128" s="34">
        <f t="shared" si="18"/>
        <v>12.404999999999999</v>
      </c>
      <c r="L128" s="34">
        <f t="shared" si="18"/>
        <v>118.59400000000001</v>
      </c>
      <c r="M128" s="34">
        <f t="shared" si="18"/>
        <v>292.16900000000004</v>
      </c>
      <c r="N128" s="34">
        <f t="shared" si="18"/>
        <v>109.86</v>
      </c>
      <c r="O128" s="34">
        <f t="shared" si="18"/>
        <v>4.5060000000000002</v>
      </c>
    </row>
    <row r="129" spans="1:15" x14ac:dyDescent="0.25">
      <c r="A129" s="247" t="s">
        <v>85</v>
      </c>
      <c r="B129" s="248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9"/>
    </row>
    <row r="130" spans="1:15" ht="25.5" x14ac:dyDescent="0.25">
      <c r="A130" s="136">
        <v>223</v>
      </c>
      <c r="B130" s="138" t="s">
        <v>99</v>
      </c>
      <c r="C130" s="136">
        <v>80</v>
      </c>
      <c r="D130" s="154">
        <v>10.29</v>
      </c>
      <c r="E130" s="154">
        <v>7</v>
      </c>
      <c r="F130" s="154">
        <v>11.05</v>
      </c>
      <c r="G130" s="154">
        <v>148</v>
      </c>
      <c r="H130" s="155">
        <v>0.04</v>
      </c>
      <c r="I130" s="155">
        <v>0.31</v>
      </c>
      <c r="J130" s="155">
        <v>4.2999999999999997E-2</v>
      </c>
      <c r="K130" s="155">
        <v>0.25</v>
      </c>
      <c r="L130" s="155">
        <v>111.21</v>
      </c>
      <c r="M130" s="155">
        <v>134.11000000000001</v>
      </c>
      <c r="N130" s="155">
        <v>15.99</v>
      </c>
      <c r="O130" s="155">
        <v>0.44</v>
      </c>
    </row>
    <row r="131" spans="1:15" x14ac:dyDescent="0.25">
      <c r="A131" s="161" t="s">
        <v>69</v>
      </c>
      <c r="B131" s="42" t="s">
        <v>70</v>
      </c>
      <c r="C131" s="32">
        <v>222</v>
      </c>
      <c r="D131" s="33">
        <v>0.13</v>
      </c>
      <c r="E131" s="33">
        <v>0.02</v>
      </c>
      <c r="F131" s="33">
        <v>15.2</v>
      </c>
      <c r="G131" s="33">
        <v>62</v>
      </c>
      <c r="H131" s="34">
        <v>0</v>
      </c>
      <c r="I131" s="34">
        <v>2.83</v>
      </c>
      <c r="J131" s="34">
        <v>0</v>
      </c>
      <c r="K131" s="34">
        <v>0.01</v>
      </c>
      <c r="L131" s="34">
        <v>14.2</v>
      </c>
      <c r="M131" s="34">
        <v>4.4000000000000004</v>
      </c>
      <c r="N131" s="34">
        <v>2.4</v>
      </c>
      <c r="O131" s="34">
        <v>0.36</v>
      </c>
    </row>
    <row r="132" spans="1:15" x14ac:dyDescent="0.25">
      <c r="A132" s="144"/>
      <c r="B132" s="137" t="s">
        <v>86</v>
      </c>
      <c r="C132" s="144">
        <f t="shared" ref="C132:O132" si="19">SUM(C130:C131)</f>
        <v>302</v>
      </c>
      <c r="D132" s="151">
        <f t="shared" si="19"/>
        <v>10.42</v>
      </c>
      <c r="E132" s="151">
        <f t="shared" si="19"/>
        <v>7.02</v>
      </c>
      <c r="F132" s="151">
        <f t="shared" si="19"/>
        <v>26.25</v>
      </c>
      <c r="G132" s="151">
        <f t="shared" si="19"/>
        <v>210</v>
      </c>
      <c r="H132" s="152">
        <f t="shared" si="19"/>
        <v>0.04</v>
      </c>
      <c r="I132" s="152">
        <f t="shared" si="19"/>
        <v>3.14</v>
      </c>
      <c r="J132" s="152">
        <f t="shared" si="19"/>
        <v>4.2999999999999997E-2</v>
      </c>
      <c r="K132" s="152">
        <f t="shared" si="19"/>
        <v>0.26</v>
      </c>
      <c r="L132" s="152">
        <f t="shared" si="19"/>
        <v>125.41</v>
      </c>
      <c r="M132" s="152">
        <f t="shared" si="19"/>
        <v>138.51000000000002</v>
      </c>
      <c r="N132" s="152">
        <f t="shared" si="19"/>
        <v>18.39</v>
      </c>
      <c r="O132" s="152">
        <f t="shared" si="19"/>
        <v>0.8</v>
      </c>
    </row>
    <row r="133" spans="1:15" x14ac:dyDescent="0.25">
      <c r="A133" s="43"/>
      <c r="B133" s="182" t="s">
        <v>75</v>
      </c>
      <c r="C133" s="143">
        <f t="shared" ref="C133:O133" si="20">C132+C128</f>
        <v>1032</v>
      </c>
      <c r="D133" s="133">
        <f t="shared" si="20"/>
        <v>28.479999999999997</v>
      </c>
      <c r="E133" s="133">
        <f t="shared" si="20"/>
        <v>32.44</v>
      </c>
      <c r="F133" s="133">
        <f t="shared" si="20"/>
        <v>121.60000000000001</v>
      </c>
      <c r="G133" s="133">
        <f t="shared" si="20"/>
        <v>868.19</v>
      </c>
      <c r="H133" s="134">
        <f t="shared" si="20"/>
        <v>0.56200000000000006</v>
      </c>
      <c r="I133" s="134">
        <f t="shared" si="20"/>
        <v>38.265999999999998</v>
      </c>
      <c r="J133" s="134">
        <f t="shared" si="20"/>
        <v>5.2999999999999999E-2</v>
      </c>
      <c r="K133" s="134">
        <f t="shared" si="20"/>
        <v>12.664999999999999</v>
      </c>
      <c r="L133" s="134">
        <f t="shared" si="20"/>
        <v>244.00400000000002</v>
      </c>
      <c r="M133" s="134">
        <f t="shared" si="20"/>
        <v>430.67900000000009</v>
      </c>
      <c r="N133" s="134">
        <f t="shared" si="20"/>
        <v>128.25</v>
      </c>
      <c r="O133" s="134">
        <f t="shared" si="20"/>
        <v>5.306</v>
      </c>
    </row>
    <row r="134" spans="1:15" x14ac:dyDescent="0.25">
      <c r="A134" s="259" t="s">
        <v>33</v>
      </c>
      <c r="B134" s="259"/>
      <c r="C134" s="259"/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</row>
    <row r="135" spans="1:15" x14ac:dyDescent="0.25">
      <c r="A135" s="156"/>
      <c r="B135" s="156"/>
      <c r="C135" s="156"/>
      <c r="D135" s="156"/>
      <c r="E135" s="260" t="s">
        <v>42</v>
      </c>
      <c r="F135" s="260"/>
      <c r="G135" s="260"/>
      <c r="H135" s="260"/>
      <c r="I135" s="260"/>
      <c r="J135" s="156"/>
      <c r="K135" s="156"/>
      <c r="L135" s="156"/>
      <c r="M135" s="156"/>
      <c r="N135" s="156"/>
      <c r="O135" s="156"/>
    </row>
    <row r="136" spans="1:15" x14ac:dyDescent="0.25">
      <c r="A136" s="251" t="s">
        <v>26</v>
      </c>
      <c r="B136" s="243" t="s">
        <v>24</v>
      </c>
      <c r="C136" s="242" t="s">
        <v>9</v>
      </c>
      <c r="D136" s="242" t="s">
        <v>10</v>
      </c>
      <c r="E136" s="242" t="s">
        <v>11</v>
      </c>
      <c r="F136" s="242" t="s">
        <v>12</v>
      </c>
      <c r="G136" s="242" t="s">
        <v>13</v>
      </c>
      <c r="H136" s="242" t="s">
        <v>14</v>
      </c>
      <c r="I136" s="242"/>
      <c r="J136" s="242"/>
      <c r="K136" s="242"/>
      <c r="L136" s="242" t="s">
        <v>15</v>
      </c>
      <c r="M136" s="242"/>
      <c r="N136" s="242"/>
      <c r="O136" s="242"/>
    </row>
    <row r="137" spans="1:15" x14ac:dyDescent="0.25">
      <c r="A137" s="252"/>
      <c r="B137" s="243"/>
      <c r="C137" s="242"/>
      <c r="D137" s="242"/>
      <c r="E137" s="242"/>
      <c r="F137" s="242"/>
      <c r="G137" s="242"/>
      <c r="H137" s="182" t="s">
        <v>16</v>
      </c>
      <c r="I137" s="182" t="s">
        <v>17</v>
      </c>
      <c r="J137" s="182" t="s">
        <v>18</v>
      </c>
      <c r="K137" s="182" t="s">
        <v>19</v>
      </c>
      <c r="L137" s="182" t="s">
        <v>20</v>
      </c>
      <c r="M137" s="182" t="s">
        <v>21</v>
      </c>
      <c r="N137" s="182" t="s">
        <v>22</v>
      </c>
      <c r="O137" s="182" t="s">
        <v>23</v>
      </c>
    </row>
    <row r="138" spans="1:15" ht="25.5" x14ac:dyDescent="0.25">
      <c r="A138" s="6">
        <v>103</v>
      </c>
      <c r="B138" s="15" t="s">
        <v>92</v>
      </c>
      <c r="C138" s="172">
        <v>250</v>
      </c>
      <c r="D138" s="173">
        <v>2.57</v>
      </c>
      <c r="E138" s="173">
        <v>2.78</v>
      </c>
      <c r="F138" s="173">
        <v>15.69</v>
      </c>
      <c r="G138" s="173">
        <v>109</v>
      </c>
      <c r="H138" s="24">
        <v>0.09</v>
      </c>
      <c r="I138" s="24">
        <v>6.08</v>
      </c>
      <c r="J138" s="24">
        <v>0</v>
      </c>
      <c r="K138" s="24">
        <v>1.45</v>
      </c>
      <c r="L138" s="24">
        <v>29.5</v>
      </c>
      <c r="M138" s="24">
        <v>57.73</v>
      </c>
      <c r="N138" s="24">
        <v>23.8</v>
      </c>
      <c r="O138" s="24">
        <v>1</v>
      </c>
    </row>
    <row r="139" spans="1:15" ht="25.5" x14ac:dyDescent="0.25">
      <c r="A139" s="6" t="s">
        <v>143</v>
      </c>
      <c r="B139" s="175" t="s">
        <v>50</v>
      </c>
      <c r="C139" s="16">
        <v>90</v>
      </c>
      <c r="D139" s="176">
        <v>9.68</v>
      </c>
      <c r="E139" s="176">
        <v>10.53</v>
      </c>
      <c r="F139" s="176">
        <v>11.4</v>
      </c>
      <c r="G139" s="176">
        <v>179.55</v>
      </c>
      <c r="H139" s="24">
        <v>0.15</v>
      </c>
      <c r="I139" s="24">
        <v>1.03</v>
      </c>
      <c r="J139" s="24">
        <v>0.03</v>
      </c>
      <c r="K139" s="24">
        <v>1.77</v>
      </c>
      <c r="L139" s="24">
        <v>31.6</v>
      </c>
      <c r="M139" s="24">
        <v>65.900000000000006</v>
      </c>
      <c r="N139" s="24">
        <v>15.46</v>
      </c>
      <c r="O139" s="24">
        <v>0.97</v>
      </c>
    </row>
    <row r="140" spans="1:15" ht="43.9" customHeight="1" x14ac:dyDescent="0.25">
      <c r="A140" s="177" t="s">
        <v>80</v>
      </c>
      <c r="B140" s="178" t="s">
        <v>112</v>
      </c>
      <c r="C140" s="169">
        <v>150</v>
      </c>
      <c r="D140" s="170">
        <v>3.25</v>
      </c>
      <c r="E140" s="170">
        <v>4.3259999999999996</v>
      </c>
      <c r="F140" s="170">
        <v>30.48</v>
      </c>
      <c r="G140" s="170">
        <v>174.36</v>
      </c>
      <c r="H140" s="171">
        <v>4.2000000000000003E-2</v>
      </c>
      <c r="I140" s="171">
        <v>5.25</v>
      </c>
      <c r="J140" s="171">
        <v>0</v>
      </c>
      <c r="K140" s="171">
        <v>0.21</v>
      </c>
      <c r="L140" s="171">
        <v>5.2960000000000003</v>
      </c>
      <c r="M140" s="171">
        <v>56.56</v>
      </c>
      <c r="N140" s="171">
        <v>20.872</v>
      </c>
      <c r="O140" s="171">
        <v>0.69399999999999995</v>
      </c>
    </row>
    <row r="141" spans="1:15" x14ac:dyDescent="0.25">
      <c r="A141" s="162" t="s">
        <v>137</v>
      </c>
      <c r="B141" s="29" t="s">
        <v>119</v>
      </c>
      <c r="C141" s="26">
        <v>200</v>
      </c>
      <c r="D141" s="27">
        <v>0.16</v>
      </c>
      <c r="E141" s="27">
        <v>0.16</v>
      </c>
      <c r="F141" s="27">
        <v>27.88</v>
      </c>
      <c r="G141" s="27">
        <v>114.6</v>
      </c>
      <c r="H141" s="28">
        <v>1.2E-2</v>
      </c>
      <c r="I141" s="28">
        <v>0.9</v>
      </c>
      <c r="J141" s="28">
        <v>0</v>
      </c>
      <c r="K141" s="28">
        <v>0.16</v>
      </c>
      <c r="L141" s="28">
        <v>14.18</v>
      </c>
      <c r="M141" s="28">
        <v>4.4000000000000004</v>
      </c>
      <c r="N141" s="28">
        <v>5.14</v>
      </c>
      <c r="O141" s="28">
        <v>0.95</v>
      </c>
    </row>
    <row r="142" spans="1:15" x14ac:dyDescent="0.25">
      <c r="A142" s="161"/>
      <c r="B142" s="42" t="s">
        <v>46</v>
      </c>
      <c r="C142" s="32">
        <v>40</v>
      </c>
      <c r="D142" s="109">
        <v>4.8</v>
      </c>
      <c r="E142" s="109">
        <v>0.52</v>
      </c>
      <c r="F142" s="109">
        <v>22.2</v>
      </c>
      <c r="G142" s="109">
        <v>103</v>
      </c>
      <c r="H142" s="45">
        <v>6.3E-2</v>
      </c>
      <c r="I142" s="45">
        <v>0</v>
      </c>
      <c r="J142" s="45">
        <v>0</v>
      </c>
      <c r="K142" s="45">
        <v>0</v>
      </c>
      <c r="L142" s="45">
        <v>10.92</v>
      </c>
      <c r="M142" s="45">
        <v>34.86</v>
      </c>
      <c r="N142" s="45">
        <v>14.7</v>
      </c>
      <c r="O142" s="45">
        <v>0.67</v>
      </c>
    </row>
    <row r="143" spans="1:15" x14ac:dyDescent="0.25">
      <c r="A143" s="43"/>
      <c r="B143" s="138" t="s">
        <v>74</v>
      </c>
      <c r="C143" s="47">
        <f t="shared" ref="C143:O143" si="21">SUM(C138:C142)</f>
        <v>730</v>
      </c>
      <c r="D143" s="33">
        <f t="shared" si="21"/>
        <v>20.46</v>
      </c>
      <c r="E143" s="33">
        <f t="shared" si="21"/>
        <v>18.315999999999999</v>
      </c>
      <c r="F143" s="33">
        <f t="shared" si="21"/>
        <v>107.65</v>
      </c>
      <c r="G143" s="33">
        <f t="shared" si="21"/>
        <v>680.51</v>
      </c>
      <c r="H143" s="34">
        <f t="shared" si="21"/>
        <v>0.35699999999999998</v>
      </c>
      <c r="I143" s="34">
        <f t="shared" si="21"/>
        <v>13.26</v>
      </c>
      <c r="J143" s="34">
        <f t="shared" si="21"/>
        <v>0.03</v>
      </c>
      <c r="K143" s="34">
        <f t="shared" si="21"/>
        <v>3.59</v>
      </c>
      <c r="L143" s="34">
        <f t="shared" si="21"/>
        <v>91.495999999999995</v>
      </c>
      <c r="M143" s="34">
        <f t="shared" si="21"/>
        <v>219.45</v>
      </c>
      <c r="N143" s="34">
        <f t="shared" si="21"/>
        <v>79.972000000000008</v>
      </c>
      <c r="O143" s="34">
        <f t="shared" si="21"/>
        <v>4.2839999999999998</v>
      </c>
    </row>
    <row r="144" spans="1:15" x14ac:dyDescent="0.25">
      <c r="A144" s="247" t="s">
        <v>85</v>
      </c>
      <c r="B144" s="248"/>
      <c r="C144" s="248"/>
      <c r="D144" s="248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9"/>
    </row>
    <row r="145" spans="1:15" x14ac:dyDescent="0.25">
      <c r="A145" s="131" t="s">
        <v>120</v>
      </c>
      <c r="B145" s="132" t="s">
        <v>121</v>
      </c>
      <c r="C145" s="47">
        <v>50</v>
      </c>
      <c r="D145" s="33">
        <v>5.85</v>
      </c>
      <c r="E145" s="33">
        <v>4.59</v>
      </c>
      <c r="F145" s="33">
        <v>35.85</v>
      </c>
      <c r="G145" s="33">
        <v>208.5</v>
      </c>
      <c r="H145" s="34">
        <v>0.105</v>
      </c>
      <c r="I145" s="34">
        <v>0</v>
      </c>
      <c r="J145" s="34">
        <v>5.0000000000000001E-3</v>
      </c>
      <c r="K145" s="34">
        <v>2.1150000000000002</v>
      </c>
      <c r="L145" s="34">
        <v>16.95</v>
      </c>
      <c r="M145" s="34">
        <v>58.8</v>
      </c>
      <c r="N145" s="34">
        <v>22.8</v>
      </c>
      <c r="O145" s="34">
        <v>1.095</v>
      </c>
    </row>
    <row r="146" spans="1:15" x14ac:dyDescent="0.25">
      <c r="A146" s="131">
        <v>386</v>
      </c>
      <c r="B146" s="43" t="s">
        <v>88</v>
      </c>
      <c r="C146" s="131">
        <v>200</v>
      </c>
      <c r="D146" s="133">
        <v>5.8</v>
      </c>
      <c r="E146" s="133">
        <v>5</v>
      </c>
      <c r="F146" s="133">
        <v>8.4</v>
      </c>
      <c r="G146" s="133">
        <v>102</v>
      </c>
      <c r="H146" s="134">
        <v>0.04</v>
      </c>
      <c r="I146" s="134">
        <v>0.6</v>
      </c>
      <c r="J146" s="134">
        <v>0.04</v>
      </c>
      <c r="K146" s="134">
        <v>0</v>
      </c>
      <c r="L146" s="134">
        <v>248</v>
      </c>
      <c r="M146" s="134">
        <v>184</v>
      </c>
      <c r="N146" s="134">
        <v>28</v>
      </c>
      <c r="O146" s="134">
        <v>0.2</v>
      </c>
    </row>
    <row r="147" spans="1:15" x14ac:dyDescent="0.25">
      <c r="A147" s="149"/>
      <c r="B147" s="137" t="s">
        <v>86</v>
      </c>
      <c r="C147" s="144">
        <f t="shared" ref="C147:O147" si="22">SUM(C145:C146)</f>
        <v>250</v>
      </c>
      <c r="D147" s="151">
        <f t="shared" si="22"/>
        <v>11.649999999999999</v>
      </c>
      <c r="E147" s="151">
        <f t="shared" si="22"/>
        <v>9.59</v>
      </c>
      <c r="F147" s="151">
        <f t="shared" si="22"/>
        <v>44.25</v>
      </c>
      <c r="G147" s="151">
        <f t="shared" si="22"/>
        <v>310.5</v>
      </c>
      <c r="H147" s="151">
        <f t="shared" si="22"/>
        <v>0.14499999999999999</v>
      </c>
      <c r="I147" s="151">
        <f t="shared" si="22"/>
        <v>0.6</v>
      </c>
      <c r="J147" s="151">
        <f t="shared" si="22"/>
        <v>4.4999999999999998E-2</v>
      </c>
      <c r="K147" s="151">
        <f t="shared" si="22"/>
        <v>2.1150000000000002</v>
      </c>
      <c r="L147" s="151">
        <f t="shared" si="22"/>
        <v>264.95</v>
      </c>
      <c r="M147" s="151">
        <f t="shared" si="22"/>
        <v>242.8</v>
      </c>
      <c r="N147" s="151">
        <f t="shared" si="22"/>
        <v>50.8</v>
      </c>
      <c r="O147" s="151">
        <f t="shared" si="22"/>
        <v>1.2949999999999999</v>
      </c>
    </row>
    <row r="148" spans="1:15" x14ac:dyDescent="0.25">
      <c r="A148" s="43"/>
      <c r="B148" s="182" t="s">
        <v>75</v>
      </c>
      <c r="C148" s="143">
        <f t="shared" ref="C148:O148" si="23">C147+C143</f>
        <v>980</v>
      </c>
      <c r="D148" s="133">
        <f t="shared" si="23"/>
        <v>32.11</v>
      </c>
      <c r="E148" s="133">
        <f t="shared" si="23"/>
        <v>27.905999999999999</v>
      </c>
      <c r="F148" s="133">
        <f t="shared" si="23"/>
        <v>151.9</v>
      </c>
      <c r="G148" s="133">
        <f t="shared" si="23"/>
        <v>991.01</v>
      </c>
      <c r="H148" s="134">
        <f t="shared" si="23"/>
        <v>0.502</v>
      </c>
      <c r="I148" s="134">
        <f t="shared" si="23"/>
        <v>13.86</v>
      </c>
      <c r="J148" s="134">
        <f t="shared" si="23"/>
        <v>7.4999999999999997E-2</v>
      </c>
      <c r="K148" s="134">
        <f t="shared" si="23"/>
        <v>5.7050000000000001</v>
      </c>
      <c r="L148" s="134">
        <f t="shared" si="23"/>
        <v>356.44599999999997</v>
      </c>
      <c r="M148" s="134">
        <f t="shared" si="23"/>
        <v>462.25</v>
      </c>
      <c r="N148" s="134">
        <f t="shared" si="23"/>
        <v>130.77199999999999</v>
      </c>
      <c r="O148" s="134">
        <f t="shared" si="23"/>
        <v>5.5789999999999997</v>
      </c>
    </row>
    <row r="149" spans="1:15" x14ac:dyDescent="0.25">
      <c r="A149" s="259" t="s">
        <v>34</v>
      </c>
      <c r="B149" s="259"/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</row>
    <row r="150" spans="1:15" x14ac:dyDescent="0.25">
      <c r="A150" s="156"/>
      <c r="B150" s="156"/>
      <c r="C150" s="156"/>
      <c r="D150" s="156"/>
      <c r="E150" s="260" t="s">
        <v>42</v>
      </c>
      <c r="F150" s="260"/>
      <c r="G150" s="260"/>
      <c r="H150" s="260"/>
      <c r="I150" s="260"/>
      <c r="J150" s="156"/>
      <c r="K150" s="156"/>
      <c r="L150" s="156"/>
      <c r="M150" s="156"/>
      <c r="N150" s="156"/>
      <c r="O150" s="156"/>
    </row>
    <row r="151" spans="1:15" x14ac:dyDescent="0.25">
      <c r="A151" s="251" t="s">
        <v>26</v>
      </c>
      <c r="B151" s="243" t="s">
        <v>24</v>
      </c>
      <c r="C151" s="242" t="s">
        <v>9</v>
      </c>
      <c r="D151" s="242" t="s">
        <v>10</v>
      </c>
      <c r="E151" s="242" t="s">
        <v>11</v>
      </c>
      <c r="F151" s="242" t="s">
        <v>12</v>
      </c>
      <c r="G151" s="242" t="s">
        <v>13</v>
      </c>
      <c r="H151" s="242" t="s">
        <v>14</v>
      </c>
      <c r="I151" s="242"/>
      <c r="J151" s="242"/>
      <c r="K151" s="242"/>
      <c r="L151" s="242" t="s">
        <v>15</v>
      </c>
      <c r="M151" s="242"/>
      <c r="N151" s="242"/>
      <c r="O151" s="242"/>
    </row>
    <row r="152" spans="1:15" x14ac:dyDescent="0.25">
      <c r="A152" s="252"/>
      <c r="B152" s="243"/>
      <c r="C152" s="242"/>
      <c r="D152" s="242"/>
      <c r="E152" s="242"/>
      <c r="F152" s="242"/>
      <c r="G152" s="242"/>
      <c r="H152" s="182" t="s">
        <v>16</v>
      </c>
      <c r="I152" s="182" t="s">
        <v>17</v>
      </c>
      <c r="J152" s="182" t="s">
        <v>18</v>
      </c>
      <c r="K152" s="182" t="s">
        <v>19</v>
      </c>
      <c r="L152" s="182" t="s">
        <v>20</v>
      </c>
      <c r="M152" s="182" t="s">
        <v>21</v>
      </c>
      <c r="N152" s="182" t="s">
        <v>22</v>
      </c>
      <c r="O152" s="182" t="s">
        <v>23</v>
      </c>
    </row>
    <row r="153" spans="1:15" x14ac:dyDescent="0.25">
      <c r="A153" s="35">
        <v>102</v>
      </c>
      <c r="B153" s="31" t="s">
        <v>56</v>
      </c>
      <c r="C153" s="36">
        <v>250</v>
      </c>
      <c r="D153" s="37">
        <v>5.49</v>
      </c>
      <c r="E153" s="37">
        <v>5.27</v>
      </c>
      <c r="F153" s="37">
        <v>16.54</v>
      </c>
      <c r="G153" s="37">
        <v>148.25</v>
      </c>
      <c r="H153" s="34">
        <v>0.22800000000000001</v>
      </c>
      <c r="I153" s="34">
        <v>5.8250000000000002</v>
      </c>
      <c r="J153" s="34">
        <v>0</v>
      </c>
      <c r="K153" s="34">
        <v>2.4249999999999998</v>
      </c>
      <c r="L153" s="34">
        <v>5.8250000000000002</v>
      </c>
      <c r="M153" s="34">
        <v>88.1</v>
      </c>
      <c r="N153" s="34">
        <v>35.575000000000003</v>
      </c>
      <c r="O153" s="34">
        <v>2.0499999999999998</v>
      </c>
    </row>
    <row r="154" spans="1:15" ht="38.25" x14ac:dyDescent="0.25">
      <c r="A154" s="35" t="s">
        <v>94</v>
      </c>
      <c r="B154" s="38" t="s">
        <v>114</v>
      </c>
      <c r="C154" s="39">
        <v>210</v>
      </c>
      <c r="D154" s="40">
        <v>12.54</v>
      </c>
      <c r="E154" s="40">
        <v>29.53</v>
      </c>
      <c r="F154" s="40">
        <v>17.059999999999999</v>
      </c>
      <c r="G154" s="40">
        <v>386.6</v>
      </c>
      <c r="H154" s="41">
        <v>0.38200000000000001</v>
      </c>
      <c r="I154" s="41">
        <v>7.81</v>
      </c>
      <c r="J154" s="41">
        <v>0</v>
      </c>
      <c r="K154" s="41">
        <v>3.12</v>
      </c>
      <c r="L154" s="41">
        <v>35.590000000000003</v>
      </c>
      <c r="M154" s="41">
        <v>187.42</v>
      </c>
      <c r="N154" s="41">
        <v>47.03</v>
      </c>
      <c r="O154" s="41">
        <v>3.2</v>
      </c>
    </row>
    <row r="155" spans="1:15" x14ac:dyDescent="0.25">
      <c r="A155" s="161" t="s">
        <v>136</v>
      </c>
      <c r="B155" s="42" t="s">
        <v>61</v>
      </c>
      <c r="C155" s="32">
        <v>200</v>
      </c>
      <c r="D155" s="33">
        <v>0.68</v>
      </c>
      <c r="E155" s="33">
        <v>0.28000000000000003</v>
      </c>
      <c r="F155" s="33">
        <v>20.76</v>
      </c>
      <c r="G155" s="33">
        <v>88.2</v>
      </c>
      <c r="H155" s="34">
        <v>1.2E-2</v>
      </c>
      <c r="I155" s="34">
        <v>100</v>
      </c>
      <c r="J155" s="34">
        <v>0</v>
      </c>
      <c r="K155" s="34">
        <v>0.76</v>
      </c>
      <c r="L155" s="34">
        <v>21.34</v>
      </c>
      <c r="M155" s="34">
        <v>3.44</v>
      </c>
      <c r="N155" s="34">
        <v>3.44</v>
      </c>
      <c r="O155" s="34">
        <v>0.63400000000000001</v>
      </c>
    </row>
    <row r="156" spans="1:15" x14ac:dyDescent="0.25">
      <c r="A156" s="161"/>
      <c r="B156" s="42" t="s">
        <v>46</v>
      </c>
      <c r="C156" s="32">
        <v>40</v>
      </c>
      <c r="D156" s="109">
        <v>4.8</v>
      </c>
      <c r="E156" s="109">
        <v>0.52</v>
      </c>
      <c r="F156" s="109">
        <v>22.2</v>
      </c>
      <c r="G156" s="109">
        <v>103</v>
      </c>
      <c r="H156" s="45">
        <v>6.3E-2</v>
      </c>
      <c r="I156" s="45">
        <v>0</v>
      </c>
      <c r="J156" s="45">
        <v>0</v>
      </c>
      <c r="K156" s="45">
        <v>0</v>
      </c>
      <c r="L156" s="45">
        <v>10.92</v>
      </c>
      <c r="M156" s="45">
        <v>34.86</v>
      </c>
      <c r="N156" s="45">
        <v>14.7</v>
      </c>
      <c r="O156" s="45">
        <v>0.67</v>
      </c>
    </row>
    <row r="157" spans="1:15" x14ac:dyDescent="0.25">
      <c r="A157" s="43"/>
      <c r="B157" s="138" t="s">
        <v>74</v>
      </c>
      <c r="C157" s="47">
        <f t="shared" ref="C157:O157" si="24">SUM(C153:C156)</f>
        <v>700</v>
      </c>
      <c r="D157" s="33">
        <f t="shared" si="24"/>
        <v>23.51</v>
      </c>
      <c r="E157" s="33">
        <f t="shared" si="24"/>
        <v>35.6</v>
      </c>
      <c r="F157" s="33">
        <f t="shared" si="24"/>
        <v>76.56</v>
      </c>
      <c r="G157" s="33">
        <f t="shared" si="24"/>
        <v>726.05000000000007</v>
      </c>
      <c r="H157" s="34">
        <f t="shared" si="24"/>
        <v>0.68500000000000005</v>
      </c>
      <c r="I157" s="34">
        <f t="shared" si="24"/>
        <v>113.63500000000001</v>
      </c>
      <c r="J157" s="34">
        <f t="shared" si="24"/>
        <v>0</v>
      </c>
      <c r="K157" s="34">
        <f t="shared" si="24"/>
        <v>6.3049999999999997</v>
      </c>
      <c r="L157" s="34">
        <f t="shared" si="24"/>
        <v>73.675000000000011</v>
      </c>
      <c r="M157" s="34">
        <f t="shared" si="24"/>
        <v>313.82</v>
      </c>
      <c r="N157" s="34">
        <f t="shared" si="24"/>
        <v>100.745</v>
      </c>
      <c r="O157" s="34">
        <f t="shared" si="24"/>
        <v>6.5540000000000003</v>
      </c>
    </row>
    <row r="158" spans="1:15" x14ac:dyDescent="0.25">
      <c r="A158" s="247" t="s">
        <v>85</v>
      </c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9"/>
    </row>
    <row r="159" spans="1:15" ht="29.45" customHeight="1" x14ac:dyDescent="0.25">
      <c r="A159" s="157" t="s">
        <v>118</v>
      </c>
      <c r="B159" s="138" t="s">
        <v>100</v>
      </c>
      <c r="C159" s="136">
        <v>83</v>
      </c>
      <c r="D159" s="154">
        <v>6.25</v>
      </c>
      <c r="E159" s="154">
        <v>6.05</v>
      </c>
      <c r="F159" s="154">
        <v>2.75</v>
      </c>
      <c r="G159" s="154">
        <v>90.1</v>
      </c>
      <c r="H159" s="155">
        <v>0.115</v>
      </c>
      <c r="I159" s="155">
        <v>0.67800000000000005</v>
      </c>
      <c r="J159" s="155">
        <v>0.106</v>
      </c>
      <c r="K159" s="155">
        <v>0.23499999999999999</v>
      </c>
      <c r="L159" s="155">
        <v>49.76</v>
      </c>
      <c r="M159" s="155">
        <v>96.525000000000006</v>
      </c>
      <c r="N159" s="155">
        <v>9.6150000000000002</v>
      </c>
      <c r="O159" s="155">
        <v>1.1080000000000001</v>
      </c>
    </row>
    <row r="160" spans="1:15" x14ac:dyDescent="0.25">
      <c r="A160" s="161" t="s">
        <v>69</v>
      </c>
      <c r="B160" s="42" t="s">
        <v>70</v>
      </c>
      <c r="C160" s="32">
        <v>222</v>
      </c>
      <c r="D160" s="33">
        <v>0.13</v>
      </c>
      <c r="E160" s="33">
        <v>0.02</v>
      </c>
      <c r="F160" s="33">
        <v>15.2</v>
      </c>
      <c r="G160" s="33">
        <v>62</v>
      </c>
      <c r="H160" s="34">
        <v>0</v>
      </c>
      <c r="I160" s="34">
        <v>2.83</v>
      </c>
      <c r="J160" s="34">
        <v>0</v>
      </c>
      <c r="K160" s="34">
        <v>0.01</v>
      </c>
      <c r="L160" s="34">
        <v>14.2</v>
      </c>
      <c r="M160" s="34">
        <v>4.4000000000000004</v>
      </c>
      <c r="N160" s="34">
        <v>2.4</v>
      </c>
      <c r="O160" s="34">
        <v>0.36</v>
      </c>
    </row>
    <row r="161" spans="1:15" x14ac:dyDescent="0.25">
      <c r="A161" s="131">
        <v>1</v>
      </c>
      <c r="B161" s="135" t="s">
        <v>96</v>
      </c>
      <c r="C161" s="131">
        <v>40</v>
      </c>
      <c r="D161" s="133">
        <v>2.36</v>
      </c>
      <c r="E161" s="133">
        <v>7.49</v>
      </c>
      <c r="F161" s="133">
        <v>14.89</v>
      </c>
      <c r="G161" s="133">
        <v>136</v>
      </c>
      <c r="H161" s="134">
        <v>3.4000000000000002E-2</v>
      </c>
      <c r="I161" s="134">
        <v>0</v>
      </c>
      <c r="J161" s="134">
        <v>0.04</v>
      </c>
      <c r="K161" s="134">
        <v>0.44</v>
      </c>
      <c r="L161" s="134">
        <v>8.4</v>
      </c>
      <c r="M161" s="134">
        <v>22.5</v>
      </c>
      <c r="N161" s="134">
        <v>4.2</v>
      </c>
      <c r="O161" s="134">
        <v>0.35</v>
      </c>
    </row>
    <row r="162" spans="1:15" x14ac:dyDescent="0.25">
      <c r="A162" s="149"/>
      <c r="B162" s="137" t="s">
        <v>86</v>
      </c>
      <c r="C162" s="144">
        <f t="shared" ref="C162:O162" si="25">SUM(C159:C161)</f>
        <v>345</v>
      </c>
      <c r="D162" s="151">
        <f t="shared" si="25"/>
        <v>8.74</v>
      </c>
      <c r="E162" s="151">
        <f t="shared" si="25"/>
        <v>13.559999999999999</v>
      </c>
      <c r="F162" s="151">
        <f t="shared" si="25"/>
        <v>32.840000000000003</v>
      </c>
      <c r="G162" s="151">
        <f t="shared" si="25"/>
        <v>288.10000000000002</v>
      </c>
      <c r="H162" s="152">
        <f t="shared" si="25"/>
        <v>0.14900000000000002</v>
      </c>
      <c r="I162" s="152">
        <f t="shared" si="25"/>
        <v>3.508</v>
      </c>
      <c r="J162" s="152">
        <f t="shared" si="25"/>
        <v>0.14599999999999999</v>
      </c>
      <c r="K162" s="152">
        <f t="shared" si="25"/>
        <v>0.68500000000000005</v>
      </c>
      <c r="L162" s="152">
        <f t="shared" si="25"/>
        <v>72.36</v>
      </c>
      <c r="M162" s="152">
        <f t="shared" si="25"/>
        <v>123.42500000000001</v>
      </c>
      <c r="N162" s="152">
        <f t="shared" si="25"/>
        <v>16.215</v>
      </c>
      <c r="O162" s="152">
        <f t="shared" si="25"/>
        <v>1.8180000000000001</v>
      </c>
    </row>
    <row r="163" spans="1:15" x14ac:dyDescent="0.25">
      <c r="A163" s="43"/>
      <c r="B163" s="182" t="s">
        <v>75</v>
      </c>
      <c r="C163" s="143">
        <f t="shared" ref="C163:O163" si="26">C162+C157</f>
        <v>1045</v>
      </c>
      <c r="D163" s="133">
        <f t="shared" si="26"/>
        <v>32.25</v>
      </c>
      <c r="E163" s="133">
        <f t="shared" si="26"/>
        <v>49.16</v>
      </c>
      <c r="F163" s="133">
        <f t="shared" si="26"/>
        <v>109.4</v>
      </c>
      <c r="G163" s="133">
        <f t="shared" si="26"/>
        <v>1014.1500000000001</v>
      </c>
      <c r="H163" s="133">
        <f t="shared" si="26"/>
        <v>0.83400000000000007</v>
      </c>
      <c r="I163" s="133">
        <f t="shared" si="26"/>
        <v>117.143</v>
      </c>
      <c r="J163" s="133">
        <f t="shared" si="26"/>
        <v>0.14599999999999999</v>
      </c>
      <c r="K163" s="133">
        <f t="shared" si="26"/>
        <v>6.99</v>
      </c>
      <c r="L163" s="133">
        <f t="shared" si="26"/>
        <v>146.03500000000003</v>
      </c>
      <c r="M163" s="133">
        <f t="shared" si="26"/>
        <v>437.245</v>
      </c>
      <c r="N163" s="133">
        <f t="shared" si="26"/>
        <v>116.96000000000001</v>
      </c>
      <c r="O163" s="133">
        <f t="shared" si="26"/>
        <v>8.3719999999999999</v>
      </c>
    </row>
    <row r="164" spans="1:15" x14ac:dyDescent="0.25">
      <c r="A164" s="259" t="s">
        <v>35</v>
      </c>
      <c r="B164" s="259"/>
      <c r="C164" s="259"/>
      <c r="D164" s="259"/>
      <c r="E164" s="259"/>
      <c r="F164" s="259"/>
      <c r="G164" s="259"/>
      <c r="H164" s="259"/>
      <c r="I164" s="259"/>
      <c r="J164" s="259"/>
      <c r="K164" s="259"/>
      <c r="L164" s="259"/>
      <c r="M164" s="259"/>
      <c r="N164" s="259"/>
      <c r="O164" s="259"/>
    </row>
    <row r="165" spans="1:15" x14ac:dyDescent="0.25">
      <c r="A165" s="241" t="s">
        <v>42</v>
      </c>
      <c r="B165" s="241"/>
      <c r="C165" s="241"/>
      <c r="D165" s="241"/>
      <c r="E165" s="241"/>
      <c r="F165" s="241"/>
      <c r="G165" s="241"/>
      <c r="H165" s="241"/>
      <c r="I165" s="241"/>
      <c r="J165" s="241"/>
      <c r="K165" s="241"/>
      <c r="L165" s="241"/>
      <c r="M165" s="241"/>
      <c r="N165" s="241"/>
      <c r="O165" s="241"/>
    </row>
    <row r="166" spans="1:15" x14ac:dyDescent="0.25">
      <c r="A166" s="251" t="s">
        <v>26</v>
      </c>
      <c r="B166" s="243" t="s">
        <v>24</v>
      </c>
      <c r="C166" s="242" t="s">
        <v>9</v>
      </c>
      <c r="D166" s="242" t="s">
        <v>10</v>
      </c>
      <c r="E166" s="242" t="s">
        <v>11</v>
      </c>
      <c r="F166" s="242" t="s">
        <v>12</v>
      </c>
      <c r="G166" s="242" t="s">
        <v>13</v>
      </c>
      <c r="H166" s="242" t="s">
        <v>14</v>
      </c>
      <c r="I166" s="242"/>
      <c r="J166" s="242"/>
      <c r="K166" s="242"/>
      <c r="L166" s="242" t="s">
        <v>15</v>
      </c>
      <c r="M166" s="242"/>
      <c r="N166" s="242"/>
      <c r="O166" s="242"/>
    </row>
    <row r="167" spans="1:15" x14ac:dyDescent="0.25">
      <c r="A167" s="252"/>
      <c r="B167" s="243"/>
      <c r="C167" s="242"/>
      <c r="D167" s="242"/>
      <c r="E167" s="242"/>
      <c r="F167" s="242"/>
      <c r="G167" s="242"/>
      <c r="H167" s="164" t="s">
        <v>16</v>
      </c>
      <c r="I167" s="164" t="s">
        <v>17</v>
      </c>
      <c r="J167" s="164" t="s">
        <v>18</v>
      </c>
      <c r="K167" s="164" t="s">
        <v>19</v>
      </c>
      <c r="L167" s="164" t="s">
        <v>20</v>
      </c>
      <c r="M167" s="164" t="s">
        <v>21</v>
      </c>
      <c r="N167" s="164" t="s">
        <v>22</v>
      </c>
      <c r="O167" s="164" t="s">
        <v>23</v>
      </c>
    </row>
    <row r="168" spans="1:15" ht="25.5" x14ac:dyDescent="0.25">
      <c r="A168" s="6">
        <v>88</v>
      </c>
      <c r="B168" s="15" t="s">
        <v>97</v>
      </c>
      <c r="C168" s="172">
        <v>260</v>
      </c>
      <c r="D168" s="173">
        <v>2.0299999999999998</v>
      </c>
      <c r="E168" s="173">
        <v>6.45</v>
      </c>
      <c r="F168" s="173">
        <v>8.26</v>
      </c>
      <c r="G168" s="173">
        <v>105.95</v>
      </c>
      <c r="H168" s="24">
        <v>6.3E-2</v>
      </c>
      <c r="I168" s="24">
        <v>15.82</v>
      </c>
      <c r="J168" s="24">
        <v>0.01</v>
      </c>
      <c r="K168" s="24">
        <v>2.3530000000000002</v>
      </c>
      <c r="L168" s="24">
        <v>58.05</v>
      </c>
      <c r="M168" s="24">
        <v>55.1</v>
      </c>
      <c r="N168" s="24">
        <v>23.03</v>
      </c>
      <c r="O168" s="24">
        <v>0.85</v>
      </c>
    </row>
    <row r="169" spans="1:15" ht="25.5" x14ac:dyDescent="0.25">
      <c r="A169" s="6" t="s">
        <v>130</v>
      </c>
      <c r="B169" s="175" t="s">
        <v>131</v>
      </c>
      <c r="C169" s="16">
        <v>90</v>
      </c>
      <c r="D169" s="176">
        <v>11.18</v>
      </c>
      <c r="E169" s="176">
        <v>3.04</v>
      </c>
      <c r="F169" s="176">
        <v>3.16</v>
      </c>
      <c r="G169" s="176">
        <v>84.94</v>
      </c>
      <c r="H169" s="24">
        <v>4.4999999999999998E-2</v>
      </c>
      <c r="I169" s="24">
        <v>0.30399999999999999</v>
      </c>
      <c r="J169" s="24">
        <v>1.4999999999999999E-2</v>
      </c>
      <c r="K169" s="24">
        <v>4.4999999999999998E-2</v>
      </c>
      <c r="L169" s="24">
        <v>17.606000000000002</v>
      </c>
      <c r="M169" s="24">
        <v>90.281000000000006</v>
      </c>
      <c r="N169" s="24">
        <v>10.26</v>
      </c>
      <c r="O169" s="24">
        <v>0.81599999999999995</v>
      </c>
    </row>
    <row r="170" spans="1:15" ht="38.25" x14ac:dyDescent="0.25">
      <c r="A170" s="187" t="s">
        <v>109</v>
      </c>
      <c r="B170" s="104" t="s">
        <v>110</v>
      </c>
      <c r="C170" s="21">
        <v>150</v>
      </c>
      <c r="D170" s="13">
        <v>5.016</v>
      </c>
      <c r="E170" s="13">
        <v>3.69</v>
      </c>
      <c r="F170" s="13">
        <v>24.239000000000001</v>
      </c>
      <c r="G170" s="13">
        <v>150.435</v>
      </c>
      <c r="H170" s="25">
        <v>3.7999999999999999E-2</v>
      </c>
      <c r="I170" s="25">
        <v>0.57799999999999996</v>
      </c>
      <c r="J170" s="55">
        <v>1E-3</v>
      </c>
      <c r="K170" s="25">
        <v>0.77600000000000002</v>
      </c>
      <c r="L170" s="25">
        <v>14.988</v>
      </c>
      <c r="M170" s="25">
        <v>40.460999999999999</v>
      </c>
      <c r="N170" s="25">
        <v>20.271000000000001</v>
      </c>
      <c r="O170" s="25">
        <v>0.98599999999999999</v>
      </c>
    </row>
    <row r="171" spans="1:15" x14ac:dyDescent="0.25">
      <c r="A171" s="161" t="s">
        <v>133</v>
      </c>
      <c r="B171" s="42" t="s">
        <v>48</v>
      </c>
      <c r="C171" s="32">
        <v>200</v>
      </c>
      <c r="D171" s="33">
        <v>0.35</v>
      </c>
      <c r="E171" s="33">
        <v>0.08</v>
      </c>
      <c r="F171" s="33">
        <v>29.85</v>
      </c>
      <c r="G171" s="33">
        <v>122.2</v>
      </c>
      <c r="H171" s="34">
        <v>0.02</v>
      </c>
      <c r="I171" s="34">
        <v>0</v>
      </c>
      <c r="J171" s="34">
        <v>0</v>
      </c>
      <c r="K171" s="34">
        <v>0.08</v>
      </c>
      <c r="L171" s="34">
        <v>20.32</v>
      </c>
      <c r="M171" s="34">
        <v>19.36</v>
      </c>
      <c r="N171" s="34">
        <v>8.1199999999999992</v>
      </c>
      <c r="O171" s="34">
        <v>0.45</v>
      </c>
    </row>
    <row r="172" spans="1:15" x14ac:dyDescent="0.25">
      <c r="A172" s="161"/>
      <c r="B172" s="42" t="s">
        <v>46</v>
      </c>
      <c r="C172" s="32">
        <v>40</v>
      </c>
      <c r="D172" s="109">
        <v>4.8</v>
      </c>
      <c r="E172" s="109">
        <v>0.52</v>
      </c>
      <c r="F172" s="109">
        <v>22.2</v>
      </c>
      <c r="G172" s="109">
        <v>103</v>
      </c>
      <c r="H172" s="45">
        <v>6.3E-2</v>
      </c>
      <c r="I172" s="45">
        <v>0</v>
      </c>
      <c r="J172" s="45">
        <v>0</v>
      </c>
      <c r="K172" s="45">
        <v>0</v>
      </c>
      <c r="L172" s="45">
        <v>10.92</v>
      </c>
      <c r="M172" s="45">
        <v>34.86</v>
      </c>
      <c r="N172" s="45">
        <v>14.7</v>
      </c>
      <c r="O172" s="45">
        <v>0.67</v>
      </c>
    </row>
    <row r="173" spans="1:15" x14ac:dyDescent="0.25">
      <c r="A173" s="43"/>
      <c r="B173" s="138" t="s">
        <v>74</v>
      </c>
      <c r="C173" s="47">
        <f t="shared" ref="C173:O173" si="27">SUM(C168:C172)</f>
        <v>740</v>
      </c>
      <c r="D173" s="33">
        <f t="shared" si="27"/>
        <v>23.376000000000001</v>
      </c>
      <c r="E173" s="33">
        <f t="shared" si="27"/>
        <v>13.78</v>
      </c>
      <c r="F173" s="33">
        <f t="shared" si="27"/>
        <v>87.709000000000003</v>
      </c>
      <c r="G173" s="33">
        <f t="shared" si="27"/>
        <v>566.52499999999998</v>
      </c>
      <c r="H173" s="34">
        <f t="shared" si="27"/>
        <v>0.22899999999999998</v>
      </c>
      <c r="I173" s="34">
        <f t="shared" si="27"/>
        <v>16.701999999999998</v>
      </c>
      <c r="J173" s="34">
        <f t="shared" si="27"/>
        <v>2.6000000000000002E-2</v>
      </c>
      <c r="K173" s="34">
        <f t="shared" si="27"/>
        <v>3.2540000000000004</v>
      </c>
      <c r="L173" s="34">
        <f t="shared" si="27"/>
        <v>121.884</v>
      </c>
      <c r="M173" s="34">
        <f t="shared" si="27"/>
        <v>240.06200000000001</v>
      </c>
      <c r="N173" s="34">
        <f t="shared" si="27"/>
        <v>76.381</v>
      </c>
      <c r="O173" s="34">
        <f t="shared" si="27"/>
        <v>3.7720000000000002</v>
      </c>
    </row>
    <row r="174" spans="1:15" x14ac:dyDescent="0.25">
      <c r="A174" s="263" t="s">
        <v>85</v>
      </c>
      <c r="B174" s="260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4"/>
    </row>
    <row r="175" spans="1:15" x14ac:dyDescent="0.25">
      <c r="A175" s="131" t="s">
        <v>120</v>
      </c>
      <c r="B175" s="132" t="s">
        <v>121</v>
      </c>
      <c r="C175" s="44">
        <v>75</v>
      </c>
      <c r="D175" s="44">
        <v>9.2200000000000006</v>
      </c>
      <c r="E175" s="44">
        <v>5.48</v>
      </c>
      <c r="F175" s="44">
        <v>29.18</v>
      </c>
      <c r="G175" s="109">
        <v>202</v>
      </c>
      <c r="H175" s="45">
        <v>0.08</v>
      </c>
      <c r="I175" s="45">
        <v>0.04</v>
      </c>
      <c r="J175" s="45">
        <v>3.4000000000000002E-2</v>
      </c>
      <c r="K175" s="45">
        <v>0.96</v>
      </c>
      <c r="L175" s="45">
        <v>50.8</v>
      </c>
      <c r="M175" s="45">
        <v>90.2</v>
      </c>
      <c r="N175" s="45">
        <v>21.6</v>
      </c>
      <c r="O175" s="45">
        <v>0.9</v>
      </c>
    </row>
    <row r="176" spans="1:15" ht="25.5" x14ac:dyDescent="0.25">
      <c r="A176" s="161" t="s">
        <v>142</v>
      </c>
      <c r="B176" s="46" t="s">
        <v>82</v>
      </c>
      <c r="C176" s="158">
        <v>215</v>
      </c>
      <c r="D176" s="33">
        <v>7.0000000000000007E-2</v>
      </c>
      <c r="E176" s="33">
        <v>0.02</v>
      </c>
      <c r="F176" s="33">
        <v>15</v>
      </c>
      <c r="G176" s="33">
        <v>60</v>
      </c>
      <c r="H176" s="34">
        <v>0</v>
      </c>
      <c r="I176" s="34">
        <v>0.03</v>
      </c>
      <c r="J176" s="34">
        <v>0</v>
      </c>
      <c r="K176" s="34">
        <v>0</v>
      </c>
      <c r="L176" s="34">
        <v>11.1</v>
      </c>
      <c r="M176" s="34">
        <v>2.8</v>
      </c>
      <c r="N176" s="34">
        <v>1.4</v>
      </c>
      <c r="O176" s="34">
        <v>0.28000000000000003</v>
      </c>
    </row>
    <row r="177" spans="1:15" x14ac:dyDescent="0.25">
      <c r="A177" s="149"/>
      <c r="B177" s="137" t="s">
        <v>86</v>
      </c>
      <c r="C177" s="144">
        <f t="shared" ref="C177:O177" si="28">SUM(C175:C176)</f>
        <v>290</v>
      </c>
      <c r="D177" s="151">
        <f t="shared" si="28"/>
        <v>9.2900000000000009</v>
      </c>
      <c r="E177" s="151">
        <f t="shared" si="28"/>
        <v>5.5</v>
      </c>
      <c r="F177" s="151">
        <f t="shared" si="28"/>
        <v>44.18</v>
      </c>
      <c r="G177" s="151">
        <f t="shared" si="28"/>
        <v>262</v>
      </c>
      <c r="H177" s="152">
        <f t="shared" si="28"/>
        <v>0.08</v>
      </c>
      <c r="I177" s="152">
        <f t="shared" si="28"/>
        <v>7.0000000000000007E-2</v>
      </c>
      <c r="J177" s="152">
        <f t="shared" si="28"/>
        <v>3.4000000000000002E-2</v>
      </c>
      <c r="K177" s="152">
        <f t="shared" si="28"/>
        <v>0.96</v>
      </c>
      <c r="L177" s="152">
        <f t="shared" si="28"/>
        <v>61.9</v>
      </c>
      <c r="M177" s="152">
        <f t="shared" si="28"/>
        <v>93</v>
      </c>
      <c r="N177" s="152">
        <f t="shared" si="28"/>
        <v>23</v>
      </c>
      <c r="O177" s="152">
        <f t="shared" si="28"/>
        <v>1.1800000000000002</v>
      </c>
    </row>
    <row r="178" spans="1:15" x14ac:dyDescent="0.25">
      <c r="A178" s="43"/>
      <c r="B178" s="182" t="s">
        <v>75</v>
      </c>
      <c r="C178" s="143">
        <f t="shared" ref="C178:O178" si="29">C177+C173</f>
        <v>1030</v>
      </c>
      <c r="D178" s="133">
        <f t="shared" si="29"/>
        <v>32.666000000000004</v>
      </c>
      <c r="E178" s="133">
        <f t="shared" si="29"/>
        <v>19.28</v>
      </c>
      <c r="F178" s="133">
        <f t="shared" si="29"/>
        <v>131.88900000000001</v>
      </c>
      <c r="G178" s="133">
        <f t="shared" si="29"/>
        <v>828.52499999999998</v>
      </c>
      <c r="H178" s="134">
        <f t="shared" si="29"/>
        <v>0.309</v>
      </c>
      <c r="I178" s="134">
        <f t="shared" si="29"/>
        <v>16.771999999999998</v>
      </c>
      <c r="J178" s="134">
        <f t="shared" si="29"/>
        <v>6.0000000000000005E-2</v>
      </c>
      <c r="K178" s="134">
        <f t="shared" si="29"/>
        <v>4.2140000000000004</v>
      </c>
      <c r="L178" s="134">
        <f t="shared" si="29"/>
        <v>183.78399999999999</v>
      </c>
      <c r="M178" s="134">
        <f t="shared" si="29"/>
        <v>333.06200000000001</v>
      </c>
      <c r="N178" s="134">
        <f t="shared" si="29"/>
        <v>99.381</v>
      </c>
      <c r="O178" s="134">
        <f t="shared" si="29"/>
        <v>4.952</v>
      </c>
    </row>
    <row r="179" spans="1:15" x14ac:dyDescent="0.25">
      <c r="A179" s="156"/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</row>
    <row r="180" spans="1:15" ht="28.5" x14ac:dyDescent="0.25">
      <c r="A180" s="203" t="s">
        <v>149</v>
      </c>
      <c r="B180" s="204" t="s">
        <v>150</v>
      </c>
      <c r="C180" s="205" t="s">
        <v>151</v>
      </c>
      <c r="D180" s="206" t="s">
        <v>152</v>
      </c>
      <c r="E180" s="206" t="s">
        <v>153</v>
      </c>
      <c r="F180" s="206" t="s">
        <v>154</v>
      </c>
      <c r="G180" s="206" t="s">
        <v>155</v>
      </c>
      <c r="H180" s="206" t="s">
        <v>156</v>
      </c>
      <c r="I180" s="206" t="s">
        <v>157</v>
      </c>
      <c r="J180" s="206" t="s">
        <v>18</v>
      </c>
      <c r="K180" s="206" t="s">
        <v>19</v>
      </c>
      <c r="L180" s="206" t="s">
        <v>158</v>
      </c>
      <c r="M180" s="206" t="s">
        <v>159</v>
      </c>
      <c r="N180" s="206" t="s">
        <v>22</v>
      </c>
      <c r="O180" s="206" t="s">
        <v>23</v>
      </c>
    </row>
    <row r="181" spans="1:15" x14ac:dyDescent="0.25">
      <c r="A181" s="207">
        <v>1</v>
      </c>
      <c r="B181" s="208" t="s">
        <v>160</v>
      </c>
      <c r="C181" s="209">
        <f t="shared" ref="C181:O181" si="30">C37</f>
        <v>1075</v>
      </c>
      <c r="D181" s="210">
        <f t="shared" si="30"/>
        <v>28.470000000000002</v>
      </c>
      <c r="E181" s="210">
        <f t="shared" si="30"/>
        <v>20.7</v>
      </c>
      <c r="F181" s="210">
        <f t="shared" si="30"/>
        <v>177.89</v>
      </c>
      <c r="G181" s="210">
        <f t="shared" si="30"/>
        <v>1010.49</v>
      </c>
      <c r="H181" s="211">
        <f t="shared" si="30"/>
        <v>0.41599999999999998</v>
      </c>
      <c r="I181" s="211">
        <f t="shared" si="30"/>
        <v>34.04</v>
      </c>
      <c r="J181" s="211">
        <f t="shared" si="30"/>
        <v>0.22899999999999998</v>
      </c>
      <c r="K181" s="211">
        <f t="shared" si="30"/>
        <v>9.713000000000001</v>
      </c>
      <c r="L181" s="211">
        <f t="shared" si="30"/>
        <v>165.78999999999996</v>
      </c>
      <c r="M181" s="211">
        <f t="shared" si="30"/>
        <v>360.80999999999995</v>
      </c>
      <c r="N181" s="211">
        <f t="shared" si="30"/>
        <v>167.54</v>
      </c>
      <c r="O181" s="211">
        <f t="shared" si="30"/>
        <v>43.56</v>
      </c>
    </row>
    <row r="182" spans="1:15" x14ac:dyDescent="0.25">
      <c r="A182" s="207">
        <v>2</v>
      </c>
      <c r="B182" s="212" t="s">
        <v>161</v>
      </c>
      <c r="C182" s="213">
        <f t="shared" ref="C182:O182" si="31">C52</f>
        <v>1042</v>
      </c>
      <c r="D182" s="214">
        <f t="shared" si="31"/>
        <v>30.09</v>
      </c>
      <c r="E182" s="214">
        <f t="shared" si="31"/>
        <v>33.479999999999997</v>
      </c>
      <c r="F182" s="214">
        <f t="shared" si="31"/>
        <v>133.49</v>
      </c>
      <c r="G182" s="214">
        <f t="shared" si="31"/>
        <v>960.13</v>
      </c>
      <c r="H182" s="215">
        <f t="shared" si="31"/>
        <v>0.55100000000000005</v>
      </c>
      <c r="I182" s="215">
        <f t="shared" si="31"/>
        <v>20.641000000000002</v>
      </c>
      <c r="J182" s="215">
        <f t="shared" si="31"/>
        <v>0.06</v>
      </c>
      <c r="K182" s="215">
        <f t="shared" si="31"/>
        <v>5.5430000000000001</v>
      </c>
      <c r="L182" s="215">
        <f t="shared" si="31"/>
        <v>231.02600000000001</v>
      </c>
      <c r="M182" s="215">
        <f t="shared" si="31"/>
        <v>473.76599999999996</v>
      </c>
      <c r="N182" s="215">
        <f t="shared" si="31"/>
        <v>197.56499999999997</v>
      </c>
      <c r="O182" s="215">
        <f t="shared" si="31"/>
        <v>8.4280000000000008</v>
      </c>
    </row>
    <row r="183" spans="1:15" x14ac:dyDescent="0.25">
      <c r="A183" s="207">
        <v>3</v>
      </c>
      <c r="B183" s="208" t="s">
        <v>162</v>
      </c>
      <c r="C183" s="209">
        <f t="shared" ref="C183:O183" si="32">C68</f>
        <v>963</v>
      </c>
      <c r="D183" s="210">
        <f t="shared" si="32"/>
        <v>30.242000000000001</v>
      </c>
      <c r="E183" s="210">
        <f t="shared" si="32"/>
        <v>37.138000000000005</v>
      </c>
      <c r="F183" s="210">
        <f t="shared" si="32"/>
        <v>108.91000000000001</v>
      </c>
      <c r="G183" s="210">
        <f t="shared" si="32"/>
        <v>915.81</v>
      </c>
      <c r="H183" s="211">
        <f t="shared" si="32"/>
        <v>0.37500000000000006</v>
      </c>
      <c r="I183" s="211">
        <f t="shared" si="32"/>
        <v>132.10999999999999</v>
      </c>
      <c r="J183" s="211">
        <f t="shared" si="32"/>
        <v>0.14899999999999999</v>
      </c>
      <c r="K183" s="211">
        <f t="shared" si="32"/>
        <v>6.0390000000000006</v>
      </c>
      <c r="L183" s="211">
        <f t="shared" si="32"/>
        <v>302.11</v>
      </c>
      <c r="M183" s="211">
        <f t="shared" si="32"/>
        <v>416.90499999999997</v>
      </c>
      <c r="N183" s="211">
        <f t="shared" si="32"/>
        <v>85.162999999999997</v>
      </c>
      <c r="O183" s="211">
        <f t="shared" si="32"/>
        <v>5.2940000000000005</v>
      </c>
    </row>
    <row r="184" spans="1:15" x14ac:dyDescent="0.25">
      <c r="A184" s="207">
        <v>4</v>
      </c>
      <c r="B184" s="212" t="s">
        <v>163</v>
      </c>
      <c r="C184" s="213">
        <f t="shared" ref="C184:O184" si="33">C84</f>
        <v>1063</v>
      </c>
      <c r="D184" s="214">
        <f t="shared" si="33"/>
        <v>26.01</v>
      </c>
      <c r="E184" s="214">
        <f t="shared" si="33"/>
        <v>21.98</v>
      </c>
      <c r="F184" s="214">
        <f t="shared" si="33"/>
        <v>139.07999999999998</v>
      </c>
      <c r="G184" s="214">
        <f t="shared" si="33"/>
        <v>854.69999999999993</v>
      </c>
      <c r="H184" s="215">
        <f t="shared" si="33"/>
        <v>0.43300000000000005</v>
      </c>
      <c r="I184" s="215">
        <f t="shared" si="33"/>
        <v>42.71</v>
      </c>
      <c r="J184" s="215">
        <f t="shared" si="33"/>
        <v>1.6E-2</v>
      </c>
      <c r="K184" s="215">
        <f t="shared" si="33"/>
        <v>9.463000000000001</v>
      </c>
      <c r="L184" s="215">
        <f t="shared" si="33"/>
        <v>192.11</v>
      </c>
      <c r="M184" s="215">
        <f t="shared" si="33"/>
        <v>276.07</v>
      </c>
      <c r="N184" s="215">
        <f t="shared" si="33"/>
        <v>135.05000000000001</v>
      </c>
      <c r="O184" s="215">
        <f t="shared" si="33"/>
        <v>5.6639999999999997</v>
      </c>
    </row>
    <row r="185" spans="1:15" x14ac:dyDescent="0.25">
      <c r="A185" s="207">
        <v>5</v>
      </c>
      <c r="B185" s="208" t="s">
        <v>164</v>
      </c>
      <c r="C185" s="209">
        <f t="shared" ref="C185:O185" si="34">C100</f>
        <v>960</v>
      </c>
      <c r="D185" s="210">
        <f t="shared" si="34"/>
        <v>32.700000000000003</v>
      </c>
      <c r="E185" s="210">
        <f t="shared" si="34"/>
        <v>35.055</v>
      </c>
      <c r="F185" s="210">
        <f t="shared" si="34"/>
        <v>142.38999999999999</v>
      </c>
      <c r="G185" s="210">
        <f t="shared" si="34"/>
        <v>995.56</v>
      </c>
      <c r="H185" s="211">
        <f t="shared" si="34"/>
        <v>0.69499999999999995</v>
      </c>
      <c r="I185" s="211">
        <f t="shared" si="34"/>
        <v>10.970999999999998</v>
      </c>
      <c r="J185" s="211">
        <f t="shared" si="34"/>
        <v>5.1000000000000004E-2</v>
      </c>
      <c r="K185" s="211">
        <f t="shared" si="34"/>
        <v>5.5609999999999991</v>
      </c>
      <c r="L185" s="211">
        <f t="shared" si="34"/>
        <v>282.935</v>
      </c>
      <c r="M185" s="211">
        <f t="shared" si="34"/>
        <v>462.36500000000001</v>
      </c>
      <c r="N185" s="211">
        <f t="shared" si="34"/>
        <v>128.85000000000002</v>
      </c>
      <c r="O185" s="211">
        <f t="shared" si="34"/>
        <v>5.4240000000000004</v>
      </c>
    </row>
    <row r="186" spans="1:15" x14ac:dyDescent="0.25">
      <c r="A186" s="207">
        <v>6</v>
      </c>
      <c r="B186" s="208" t="s">
        <v>160</v>
      </c>
      <c r="C186" s="209">
        <f>C117</f>
        <v>990</v>
      </c>
      <c r="D186" s="210">
        <f t="shared" ref="D186:O186" si="35">D117</f>
        <v>37.800000000000004</v>
      </c>
      <c r="E186" s="210">
        <f t="shared" si="35"/>
        <v>31.470000000000002</v>
      </c>
      <c r="F186" s="210">
        <f t="shared" si="35"/>
        <v>136.34</v>
      </c>
      <c r="G186" s="210">
        <f t="shared" si="35"/>
        <v>953.21999999999991</v>
      </c>
      <c r="H186" s="211">
        <f t="shared" si="35"/>
        <v>0.47299999999999998</v>
      </c>
      <c r="I186" s="211">
        <f t="shared" si="35"/>
        <v>39.344999999999999</v>
      </c>
      <c r="J186" s="211">
        <f t="shared" si="35"/>
        <v>8.5000000000000006E-2</v>
      </c>
      <c r="K186" s="211">
        <f t="shared" si="35"/>
        <v>6.2160000000000011</v>
      </c>
      <c r="L186" s="211">
        <f t="shared" si="35"/>
        <v>387.41999999999996</v>
      </c>
      <c r="M186" s="211">
        <f t="shared" si="35"/>
        <v>549.15</v>
      </c>
      <c r="N186" s="211">
        <f t="shared" si="35"/>
        <v>142.971</v>
      </c>
      <c r="O186" s="211">
        <f t="shared" si="35"/>
        <v>6.1919999999999993</v>
      </c>
    </row>
    <row r="187" spans="1:15" x14ac:dyDescent="0.25">
      <c r="A187" s="207">
        <v>7</v>
      </c>
      <c r="B187" s="212" t="s">
        <v>161</v>
      </c>
      <c r="C187" s="209">
        <f>C148</f>
        <v>980</v>
      </c>
      <c r="D187" s="210">
        <f t="shared" ref="D187:O187" si="36">D148</f>
        <v>32.11</v>
      </c>
      <c r="E187" s="210">
        <f t="shared" si="36"/>
        <v>27.905999999999999</v>
      </c>
      <c r="F187" s="210">
        <f t="shared" si="36"/>
        <v>151.9</v>
      </c>
      <c r="G187" s="210">
        <f t="shared" si="36"/>
        <v>991.01</v>
      </c>
      <c r="H187" s="211">
        <f t="shared" si="36"/>
        <v>0.502</v>
      </c>
      <c r="I187" s="211">
        <f t="shared" si="36"/>
        <v>13.86</v>
      </c>
      <c r="J187" s="211">
        <f t="shared" si="36"/>
        <v>7.4999999999999997E-2</v>
      </c>
      <c r="K187" s="211">
        <f t="shared" si="36"/>
        <v>5.7050000000000001</v>
      </c>
      <c r="L187" s="211">
        <f t="shared" si="36"/>
        <v>356.44599999999997</v>
      </c>
      <c r="M187" s="211">
        <f t="shared" si="36"/>
        <v>462.25</v>
      </c>
      <c r="N187" s="211">
        <f t="shared" si="36"/>
        <v>130.77199999999999</v>
      </c>
      <c r="O187" s="211">
        <f t="shared" si="36"/>
        <v>5.5789999999999997</v>
      </c>
    </row>
    <row r="188" spans="1:15" x14ac:dyDescent="0.25">
      <c r="A188" s="207">
        <v>8</v>
      </c>
      <c r="B188" s="208" t="s">
        <v>162</v>
      </c>
      <c r="C188" s="209">
        <f>C148</f>
        <v>980</v>
      </c>
      <c r="D188" s="210">
        <f t="shared" ref="D188:O188" si="37">D148</f>
        <v>32.11</v>
      </c>
      <c r="E188" s="210">
        <f t="shared" si="37"/>
        <v>27.905999999999999</v>
      </c>
      <c r="F188" s="210">
        <f t="shared" si="37"/>
        <v>151.9</v>
      </c>
      <c r="G188" s="210">
        <f t="shared" si="37"/>
        <v>991.01</v>
      </c>
      <c r="H188" s="211">
        <f t="shared" si="37"/>
        <v>0.502</v>
      </c>
      <c r="I188" s="211">
        <f t="shared" si="37"/>
        <v>13.86</v>
      </c>
      <c r="J188" s="211">
        <f t="shared" si="37"/>
        <v>7.4999999999999997E-2</v>
      </c>
      <c r="K188" s="211">
        <f t="shared" si="37"/>
        <v>5.7050000000000001</v>
      </c>
      <c r="L188" s="211">
        <f t="shared" si="37"/>
        <v>356.44599999999997</v>
      </c>
      <c r="M188" s="211">
        <f t="shared" si="37"/>
        <v>462.25</v>
      </c>
      <c r="N188" s="211">
        <f t="shared" si="37"/>
        <v>130.77199999999999</v>
      </c>
      <c r="O188" s="211">
        <f t="shared" si="37"/>
        <v>5.5789999999999997</v>
      </c>
    </row>
    <row r="189" spans="1:15" x14ac:dyDescent="0.25">
      <c r="A189" s="207">
        <v>9</v>
      </c>
      <c r="B189" s="212" t="s">
        <v>163</v>
      </c>
      <c r="C189" s="209">
        <f>C163</f>
        <v>1045</v>
      </c>
      <c r="D189" s="210">
        <f t="shared" ref="D189:O189" si="38">D163</f>
        <v>32.25</v>
      </c>
      <c r="E189" s="210">
        <f t="shared" si="38"/>
        <v>49.16</v>
      </c>
      <c r="F189" s="210">
        <f t="shared" si="38"/>
        <v>109.4</v>
      </c>
      <c r="G189" s="210">
        <f t="shared" si="38"/>
        <v>1014.1500000000001</v>
      </c>
      <c r="H189" s="211">
        <f t="shared" si="38"/>
        <v>0.83400000000000007</v>
      </c>
      <c r="I189" s="211">
        <f t="shared" si="38"/>
        <v>117.143</v>
      </c>
      <c r="J189" s="211">
        <f t="shared" si="38"/>
        <v>0.14599999999999999</v>
      </c>
      <c r="K189" s="211">
        <f t="shared" si="38"/>
        <v>6.99</v>
      </c>
      <c r="L189" s="211">
        <f t="shared" si="38"/>
        <v>146.03500000000003</v>
      </c>
      <c r="M189" s="211">
        <f t="shared" si="38"/>
        <v>437.245</v>
      </c>
      <c r="N189" s="211">
        <f t="shared" si="38"/>
        <v>116.96000000000001</v>
      </c>
      <c r="O189" s="211">
        <f t="shared" si="38"/>
        <v>8.3719999999999999</v>
      </c>
    </row>
    <row r="190" spans="1:15" x14ac:dyDescent="0.25">
      <c r="A190" s="207">
        <v>10</v>
      </c>
      <c r="B190" s="208" t="s">
        <v>164</v>
      </c>
      <c r="C190" s="217">
        <f>C178</f>
        <v>1030</v>
      </c>
      <c r="D190" s="218">
        <f t="shared" ref="D190:O190" si="39">D178</f>
        <v>32.666000000000004</v>
      </c>
      <c r="E190" s="218">
        <f t="shared" si="39"/>
        <v>19.28</v>
      </c>
      <c r="F190" s="218">
        <f t="shared" si="39"/>
        <v>131.88900000000001</v>
      </c>
      <c r="G190" s="218">
        <f t="shared" si="39"/>
        <v>828.52499999999998</v>
      </c>
      <c r="H190" s="216">
        <f t="shared" si="39"/>
        <v>0.309</v>
      </c>
      <c r="I190" s="216">
        <f t="shared" si="39"/>
        <v>16.771999999999998</v>
      </c>
      <c r="J190" s="216">
        <f t="shared" si="39"/>
        <v>6.0000000000000005E-2</v>
      </c>
      <c r="K190" s="216">
        <f t="shared" si="39"/>
        <v>4.2140000000000004</v>
      </c>
      <c r="L190" s="216">
        <f t="shared" si="39"/>
        <v>183.78399999999999</v>
      </c>
      <c r="M190" s="216">
        <f t="shared" si="39"/>
        <v>333.06200000000001</v>
      </c>
      <c r="N190" s="216">
        <f t="shared" si="39"/>
        <v>99.381</v>
      </c>
      <c r="O190" s="216">
        <f t="shared" si="39"/>
        <v>4.952</v>
      </c>
    </row>
    <row r="191" spans="1:15" x14ac:dyDescent="0.25">
      <c r="A191" s="219"/>
      <c r="B191" s="220" t="s">
        <v>165</v>
      </c>
      <c r="C191" s="209">
        <f>SUM(C181:C190)</f>
        <v>10128</v>
      </c>
      <c r="D191" s="210">
        <f>SUM(D181:D190)</f>
        <v>314.44800000000004</v>
      </c>
      <c r="E191" s="210">
        <f>SUM(E181:E190)</f>
        <v>304.07500000000005</v>
      </c>
      <c r="F191" s="210">
        <f>SUM(F181:F190)</f>
        <v>1383.1890000000003</v>
      </c>
      <c r="G191" s="210">
        <f>SUM(G181:G190)</f>
        <v>9514.6049999999996</v>
      </c>
      <c r="H191" s="211">
        <f t="shared" ref="H191:O191" si="40">SUM(H181:H190)</f>
        <v>5.0900000000000007</v>
      </c>
      <c r="I191" s="211">
        <f t="shared" si="40"/>
        <v>441.45200000000006</v>
      </c>
      <c r="J191" s="211">
        <f t="shared" si="40"/>
        <v>0.94599999999999995</v>
      </c>
      <c r="K191" s="211">
        <f t="shared" si="40"/>
        <v>65.149000000000001</v>
      </c>
      <c r="L191" s="211">
        <f t="shared" si="40"/>
        <v>2604.1019999999999</v>
      </c>
      <c r="M191" s="211">
        <f t="shared" si="40"/>
        <v>4233.8729999999996</v>
      </c>
      <c r="N191" s="211">
        <f t="shared" si="40"/>
        <v>1335.0240000000001</v>
      </c>
      <c r="O191" s="211">
        <f t="shared" si="40"/>
        <v>99.043999999999983</v>
      </c>
    </row>
    <row r="192" spans="1:15" x14ac:dyDescent="0.25">
      <c r="A192" s="219"/>
      <c r="B192" s="221" t="s">
        <v>166</v>
      </c>
      <c r="C192" s="209">
        <f t="shared" ref="C192:O192" si="41">C191/10</f>
        <v>1012.8</v>
      </c>
      <c r="D192" s="210">
        <f t="shared" si="41"/>
        <v>31.444800000000004</v>
      </c>
      <c r="E192" s="210">
        <f t="shared" si="41"/>
        <v>30.407500000000006</v>
      </c>
      <c r="F192" s="210">
        <f t="shared" si="41"/>
        <v>138.31890000000004</v>
      </c>
      <c r="G192" s="210">
        <f>G191/10</f>
        <v>951.46049999999991</v>
      </c>
      <c r="H192" s="211">
        <f t="shared" si="41"/>
        <v>0.50900000000000012</v>
      </c>
      <c r="I192" s="211">
        <f t="shared" si="41"/>
        <v>44.145200000000003</v>
      </c>
      <c r="J192" s="211">
        <f t="shared" si="41"/>
        <v>9.459999999999999E-2</v>
      </c>
      <c r="K192" s="211">
        <f t="shared" si="41"/>
        <v>6.5148999999999999</v>
      </c>
      <c r="L192" s="211">
        <f t="shared" si="41"/>
        <v>260.41019999999997</v>
      </c>
      <c r="M192" s="211">
        <f t="shared" si="41"/>
        <v>423.38729999999998</v>
      </c>
      <c r="N192" s="211">
        <f t="shared" si="41"/>
        <v>133.50240000000002</v>
      </c>
      <c r="O192" s="211">
        <f t="shared" si="41"/>
        <v>9.904399999999999</v>
      </c>
    </row>
    <row r="193" spans="1:20" ht="22.5" x14ac:dyDescent="0.25">
      <c r="A193" s="219"/>
      <c r="B193" s="222" t="s">
        <v>169</v>
      </c>
      <c r="C193" s="209">
        <v>1000</v>
      </c>
      <c r="D193" s="30">
        <v>30.8</v>
      </c>
      <c r="E193" s="30">
        <v>31.6</v>
      </c>
      <c r="F193" s="30">
        <v>134</v>
      </c>
      <c r="G193" s="208">
        <v>940</v>
      </c>
      <c r="H193" s="30">
        <v>0.48</v>
      </c>
      <c r="I193" s="30">
        <v>24</v>
      </c>
      <c r="J193" s="30">
        <v>0.28000000000000003</v>
      </c>
      <c r="K193" s="30"/>
      <c r="L193" s="30">
        <v>440</v>
      </c>
      <c r="M193" s="30">
        <v>440</v>
      </c>
      <c r="N193" s="30">
        <v>100</v>
      </c>
      <c r="O193" s="219">
        <v>4.8</v>
      </c>
    </row>
    <row r="194" spans="1:20" x14ac:dyDescent="0.25">
      <c r="A194" s="43"/>
      <c r="B194" s="161" t="s">
        <v>168</v>
      </c>
      <c r="C194" s="43">
        <f>C192/(C193/100)</f>
        <v>101.28</v>
      </c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</row>
    <row r="195" spans="1:20" x14ac:dyDescent="0.25">
      <c r="A195" s="219"/>
      <c r="B195" s="161" t="s">
        <v>168</v>
      </c>
      <c r="C195" s="23"/>
      <c r="D195" s="223">
        <f>D192/(D193/100)</f>
        <v>102.09350649350651</v>
      </c>
      <c r="E195" s="223">
        <f t="shared" ref="E195:G195" si="42">E192/(E193/100)</f>
        <v>96.226265822784825</v>
      </c>
      <c r="F195" s="223">
        <f t="shared" si="42"/>
        <v>103.22305970149256</v>
      </c>
      <c r="G195" s="223">
        <f t="shared" si="42"/>
        <v>101.21920212765956</v>
      </c>
      <c r="H195" s="23"/>
      <c r="I195" s="23"/>
      <c r="J195" s="23"/>
      <c r="K195" s="23"/>
      <c r="L195" s="23"/>
      <c r="M195" s="23"/>
      <c r="N195" s="23"/>
      <c r="O195" s="23"/>
      <c r="P195" s="224">
        <f>AVERAGE(D195:O195)</f>
        <v>100.69050853636087</v>
      </c>
    </row>
    <row r="196" spans="1:20" x14ac:dyDescent="0.25">
      <c r="A196" s="225"/>
      <c r="B196" s="225"/>
      <c r="C196" s="225"/>
      <c r="D196" s="226"/>
      <c r="E196" s="225"/>
      <c r="F196" s="225"/>
      <c r="G196" s="225"/>
      <c r="H196" s="225"/>
      <c r="I196" s="225"/>
      <c r="J196" s="225"/>
      <c r="K196" s="225"/>
      <c r="L196" s="225"/>
      <c r="M196" s="225"/>
      <c r="N196" s="225"/>
      <c r="O196" s="225"/>
    </row>
    <row r="197" spans="1:20" ht="15" customHeight="1" x14ac:dyDescent="0.25">
      <c r="A197" s="261" t="s">
        <v>36</v>
      </c>
      <c r="B197" s="261"/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</row>
    <row r="198" spans="1:20" ht="15" customHeight="1" x14ac:dyDescent="0.25">
      <c r="A198" s="261" t="s">
        <v>37</v>
      </c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  <c r="L198" s="261"/>
      <c r="M198" s="261"/>
      <c r="N198" s="261"/>
      <c r="O198" s="261"/>
      <c r="P198" s="261"/>
    </row>
    <row r="199" spans="1:20" ht="15" customHeight="1" x14ac:dyDescent="0.25">
      <c r="A199" s="261" t="s">
        <v>38</v>
      </c>
      <c r="B199" s="261"/>
      <c r="C199" s="261"/>
      <c r="D199" s="261"/>
      <c r="E199" s="261"/>
      <c r="F199" s="261"/>
      <c r="G199" s="261"/>
      <c r="H199" s="261"/>
      <c r="I199" s="261"/>
      <c r="J199" s="261"/>
      <c r="K199" s="261"/>
      <c r="L199" s="261"/>
      <c r="M199" s="261"/>
      <c r="N199" s="261"/>
      <c r="O199" s="261"/>
      <c r="P199" s="261"/>
    </row>
    <row r="200" spans="1:20" ht="15" customHeight="1" x14ac:dyDescent="0.25">
      <c r="A200" s="262" t="s">
        <v>55</v>
      </c>
      <c r="B200" s="262"/>
      <c r="C200" s="262"/>
      <c r="D200" s="262"/>
      <c r="E200" s="262"/>
      <c r="F200" s="262"/>
      <c r="G200" s="262"/>
      <c r="H200" s="262"/>
      <c r="I200" s="262"/>
      <c r="J200" s="262"/>
      <c r="K200" s="262"/>
      <c r="L200" s="262"/>
      <c r="M200" s="262"/>
      <c r="N200" s="262"/>
      <c r="O200" s="262"/>
      <c r="P200" s="262"/>
      <c r="Q200" s="262"/>
      <c r="R200" s="262"/>
      <c r="S200" s="262"/>
      <c r="T200" s="262"/>
    </row>
    <row r="201" spans="1:20" ht="30.75" customHeight="1" x14ac:dyDescent="0.25">
      <c r="A201" s="262" t="s">
        <v>65</v>
      </c>
      <c r="B201" s="262"/>
      <c r="C201" s="262"/>
      <c r="D201" s="262"/>
      <c r="E201" s="262"/>
      <c r="F201" s="262"/>
      <c r="G201" s="262"/>
      <c r="H201" s="262"/>
      <c r="I201" s="262"/>
      <c r="J201" s="262"/>
      <c r="K201" s="262"/>
      <c r="L201" s="262"/>
      <c r="M201" s="262"/>
      <c r="N201" s="262"/>
      <c r="O201" s="262"/>
      <c r="P201" s="262"/>
      <c r="Q201" s="262"/>
      <c r="R201" s="184"/>
      <c r="S201" s="184"/>
      <c r="T201" s="184"/>
    </row>
    <row r="202" spans="1:20" ht="15" customHeight="1" x14ac:dyDescent="0.25">
      <c r="A202" s="261" t="s">
        <v>62</v>
      </c>
      <c r="B202" s="261"/>
      <c r="C202" s="261"/>
      <c r="D202" s="261"/>
      <c r="E202" s="261"/>
      <c r="F202" s="261"/>
      <c r="G202" s="261"/>
      <c r="H202" s="261"/>
      <c r="I202" s="261"/>
      <c r="J202" s="261"/>
      <c r="K202" s="261"/>
      <c r="L202" s="261"/>
      <c r="M202" s="261"/>
      <c r="N202" s="261"/>
      <c r="O202" s="261"/>
      <c r="P202" s="261"/>
    </row>
    <row r="203" spans="1:20" ht="15" customHeight="1" x14ac:dyDescent="0.25">
      <c r="A203" s="261" t="s">
        <v>63</v>
      </c>
      <c r="B203" s="261"/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</row>
    <row r="204" spans="1:20" ht="15" customHeight="1" x14ac:dyDescent="0.25">
      <c r="A204" s="261" t="s">
        <v>39</v>
      </c>
      <c r="B204" s="261"/>
      <c r="C204" s="261"/>
      <c r="D204" s="261"/>
      <c r="E204" s="261"/>
      <c r="F204" s="261"/>
      <c r="G204" s="261"/>
      <c r="H204" s="261"/>
      <c r="I204" s="261"/>
      <c r="J204" s="261"/>
      <c r="K204" s="261"/>
      <c r="L204" s="261"/>
      <c r="M204" s="261"/>
      <c r="N204" s="261"/>
      <c r="O204" s="261"/>
      <c r="P204" s="261"/>
    </row>
    <row r="205" spans="1:20" ht="15" customHeight="1" x14ac:dyDescent="0.25">
      <c r="A205" s="261" t="s">
        <v>145</v>
      </c>
      <c r="B205" s="261"/>
      <c r="C205" s="261"/>
      <c r="D205" s="261"/>
      <c r="E205" s="261"/>
      <c r="F205" s="261"/>
      <c r="G205" s="261"/>
      <c r="H205" s="261"/>
      <c r="I205" s="261"/>
      <c r="J205" s="261"/>
      <c r="K205" s="261"/>
      <c r="L205" s="261"/>
      <c r="M205" s="261"/>
      <c r="N205" s="261"/>
      <c r="O205" s="261"/>
      <c r="P205" s="261"/>
    </row>
    <row r="206" spans="1:20" ht="18" customHeight="1" x14ac:dyDescent="0.25">
      <c r="A206" s="262" t="s">
        <v>146</v>
      </c>
      <c r="B206" s="262"/>
      <c r="C206" s="262"/>
      <c r="D206" s="262"/>
      <c r="E206" s="262"/>
      <c r="F206" s="262"/>
      <c r="G206" s="262"/>
      <c r="H206" s="262"/>
      <c r="I206" s="262"/>
      <c r="J206" s="262"/>
      <c r="K206" s="262"/>
      <c r="L206" s="262"/>
      <c r="M206" s="262"/>
      <c r="N206" s="262"/>
      <c r="O206" s="262"/>
      <c r="P206" s="262"/>
    </row>
    <row r="207" spans="1:20" ht="16.5" customHeight="1" x14ac:dyDescent="0.25">
      <c r="A207" s="261" t="s">
        <v>40</v>
      </c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</row>
    <row r="208" spans="1:20" ht="15" customHeight="1" x14ac:dyDescent="0.25">
      <c r="A208" s="261" t="s">
        <v>41</v>
      </c>
      <c r="B208" s="261"/>
      <c r="C208" s="261"/>
      <c r="D208" s="261"/>
      <c r="E208" s="261"/>
      <c r="F208" s="261"/>
      <c r="G208" s="261"/>
      <c r="H208" s="261"/>
      <c r="I208" s="261"/>
      <c r="J208" s="261"/>
      <c r="K208" s="261"/>
      <c r="L208" s="261"/>
      <c r="M208" s="261"/>
      <c r="N208" s="261"/>
      <c r="O208" s="261"/>
      <c r="P208" s="261"/>
    </row>
  </sheetData>
  <mergeCells count="137">
    <mergeCell ref="K1:N1"/>
    <mergeCell ref="K2:N2"/>
    <mergeCell ref="A16:O16"/>
    <mergeCell ref="A17:O17"/>
    <mergeCell ref="A18:O18"/>
    <mergeCell ref="A20:O20"/>
    <mergeCell ref="A21:O21"/>
    <mergeCell ref="A22:O22"/>
    <mergeCell ref="A23:O23"/>
    <mergeCell ref="H40:K40"/>
    <mergeCell ref="L40:O40"/>
    <mergeCell ref="A48:O48"/>
    <mergeCell ref="A53:O53"/>
    <mergeCell ref="H24:K24"/>
    <mergeCell ref="L24:O24"/>
    <mergeCell ref="A32:O32"/>
    <mergeCell ref="A38:O38"/>
    <mergeCell ref="A39:O39"/>
    <mergeCell ref="A40:A41"/>
    <mergeCell ref="B40:B41"/>
    <mergeCell ref="C40:C41"/>
    <mergeCell ref="D40:D41"/>
    <mergeCell ref="E40:E41"/>
    <mergeCell ref="A24:A25"/>
    <mergeCell ref="B24:B25"/>
    <mergeCell ref="C24:C25"/>
    <mergeCell ref="D24:D25"/>
    <mergeCell ref="E24:E25"/>
    <mergeCell ref="F24:F25"/>
    <mergeCell ref="G24:G25"/>
    <mergeCell ref="F40:F41"/>
    <mergeCell ref="G40:G41"/>
    <mergeCell ref="A54:O54"/>
    <mergeCell ref="A55:A56"/>
    <mergeCell ref="B55:B56"/>
    <mergeCell ref="C55:C56"/>
    <mergeCell ref="D55:D56"/>
    <mergeCell ref="E55:E56"/>
    <mergeCell ref="F55:F56"/>
    <mergeCell ref="G55:G56"/>
    <mergeCell ref="H55:K55"/>
    <mergeCell ref="L55:O55"/>
    <mergeCell ref="A63:O63"/>
    <mergeCell ref="A69:O69"/>
    <mergeCell ref="A70:O70"/>
    <mergeCell ref="A71:A72"/>
    <mergeCell ref="B71:B72"/>
    <mergeCell ref="C71:C72"/>
    <mergeCell ref="D71:D72"/>
    <mergeCell ref="E71:E72"/>
    <mergeCell ref="F71:F72"/>
    <mergeCell ref="G71:G72"/>
    <mergeCell ref="H71:K71"/>
    <mergeCell ref="L71:O71"/>
    <mergeCell ref="A80:O80"/>
    <mergeCell ref="A87:O87"/>
    <mergeCell ref="A88:A89"/>
    <mergeCell ref="B88:B89"/>
    <mergeCell ref="C88:C89"/>
    <mergeCell ref="D88:D89"/>
    <mergeCell ref="E88:E89"/>
    <mergeCell ref="F88:F89"/>
    <mergeCell ref="F105:F106"/>
    <mergeCell ref="G105:G106"/>
    <mergeCell ref="H105:K105"/>
    <mergeCell ref="L105:O105"/>
    <mergeCell ref="A113:O113"/>
    <mergeCell ref="G88:G89"/>
    <mergeCell ref="H88:K88"/>
    <mergeCell ref="L88:O88"/>
    <mergeCell ref="A96:O96"/>
    <mergeCell ref="A104:O104"/>
    <mergeCell ref="A105:A106"/>
    <mergeCell ref="B105:B106"/>
    <mergeCell ref="C105:C106"/>
    <mergeCell ref="D105:D106"/>
    <mergeCell ref="E105:E106"/>
    <mergeCell ref="A120:O120"/>
    <mergeCell ref="A121:A122"/>
    <mergeCell ref="B121:B122"/>
    <mergeCell ref="C121:C122"/>
    <mergeCell ref="D121:D122"/>
    <mergeCell ref="E121:E122"/>
    <mergeCell ref="F121:F122"/>
    <mergeCell ref="G121:G122"/>
    <mergeCell ref="H121:K121"/>
    <mergeCell ref="L121:O121"/>
    <mergeCell ref="A129:O129"/>
    <mergeCell ref="A134:O134"/>
    <mergeCell ref="E135:I135"/>
    <mergeCell ref="A136:A137"/>
    <mergeCell ref="B136:B137"/>
    <mergeCell ref="C136:C137"/>
    <mergeCell ref="D136:D137"/>
    <mergeCell ref="E136:E137"/>
    <mergeCell ref="F136:F137"/>
    <mergeCell ref="G136:G137"/>
    <mergeCell ref="F151:F152"/>
    <mergeCell ref="G151:G152"/>
    <mergeCell ref="H151:K151"/>
    <mergeCell ref="L151:O151"/>
    <mergeCell ref="A158:O158"/>
    <mergeCell ref="A164:O164"/>
    <mergeCell ref="H136:K136"/>
    <mergeCell ref="L136:O136"/>
    <mergeCell ref="A144:O144"/>
    <mergeCell ref="A149:O149"/>
    <mergeCell ref="E150:I150"/>
    <mergeCell ref="A151:A152"/>
    <mergeCell ref="B151:B152"/>
    <mergeCell ref="C151:C152"/>
    <mergeCell ref="D151:D152"/>
    <mergeCell ref="E151:E152"/>
    <mergeCell ref="A208:P208"/>
    <mergeCell ref="A119:O119"/>
    <mergeCell ref="A202:P202"/>
    <mergeCell ref="A203:P203"/>
    <mergeCell ref="A204:P204"/>
    <mergeCell ref="A205:P205"/>
    <mergeCell ref="A206:P206"/>
    <mergeCell ref="A207:P207"/>
    <mergeCell ref="A174:O174"/>
    <mergeCell ref="A197:P197"/>
    <mergeCell ref="A198:P198"/>
    <mergeCell ref="A199:P199"/>
    <mergeCell ref="A200:T200"/>
    <mergeCell ref="A201:Q201"/>
    <mergeCell ref="A165:O165"/>
    <mergeCell ref="A166:A167"/>
    <mergeCell ref="B166:B167"/>
    <mergeCell ref="C166:C167"/>
    <mergeCell ref="D166:D167"/>
    <mergeCell ref="E166:E167"/>
    <mergeCell ref="F166:F167"/>
    <mergeCell ref="G166:G167"/>
    <mergeCell ref="H166:K166"/>
    <mergeCell ref="L166:O166"/>
  </mergeCells>
  <pageMargins left="0.25" right="0.25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8"/>
  <sheetViews>
    <sheetView topLeftCell="A136" workbookViewId="0">
      <selection activeCell="A108" sqref="A108:O108"/>
    </sheetView>
  </sheetViews>
  <sheetFormatPr defaultRowHeight="15" x14ac:dyDescent="0.25"/>
  <cols>
    <col min="2" max="2" width="27.5703125" customWidth="1"/>
    <col min="3" max="3" width="10.42578125" customWidth="1"/>
    <col min="4" max="6" width="9.28515625" bestFit="1" customWidth="1"/>
    <col min="7" max="7" width="9.42578125" bestFit="1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36" t="s">
        <v>147</v>
      </c>
      <c r="L1" s="236"/>
      <c r="M1" s="236"/>
      <c r="N1" s="236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36" t="s">
        <v>124</v>
      </c>
      <c r="L2" s="236"/>
      <c r="M2" s="236"/>
      <c r="N2" s="236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81"/>
      <c r="L3" s="181"/>
      <c r="M3" s="181"/>
      <c r="N3" s="18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x14ac:dyDescent="0.25">
      <c r="A5" s="1"/>
      <c r="B5" s="1" t="s">
        <v>0</v>
      </c>
      <c r="C5" s="1"/>
      <c r="D5" s="1"/>
      <c r="E5" s="1"/>
      <c r="F5" s="1"/>
      <c r="G5" s="1"/>
      <c r="H5" s="1"/>
      <c r="I5" s="1"/>
      <c r="J5" s="1"/>
      <c r="K5" s="1" t="s">
        <v>1</v>
      </c>
      <c r="L5" s="1"/>
      <c r="M5" s="1"/>
      <c r="N5" s="1"/>
    </row>
    <row r="6" spans="1:18" x14ac:dyDescent="0.25">
      <c r="A6" s="1"/>
      <c r="B6" s="2"/>
      <c r="C6" s="2"/>
      <c r="D6" s="1"/>
      <c r="E6" s="1"/>
      <c r="F6" s="1"/>
      <c r="G6" s="1"/>
      <c r="H6" s="1"/>
      <c r="I6" s="1"/>
      <c r="J6" s="1"/>
      <c r="K6" s="2"/>
      <c r="L6" s="2"/>
      <c r="M6" s="2"/>
      <c r="N6" s="2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8" x14ac:dyDescent="0.25">
      <c r="A8" s="1"/>
      <c r="B8" s="2"/>
      <c r="C8" s="2"/>
      <c r="D8" s="1"/>
      <c r="E8" s="1"/>
      <c r="F8" s="1"/>
      <c r="G8" s="1"/>
      <c r="H8" s="1"/>
      <c r="I8" s="1"/>
      <c r="J8" s="1"/>
      <c r="K8" s="2"/>
      <c r="L8" s="2"/>
      <c r="M8" s="2"/>
      <c r="N8" s="2"/>
    </row>
    <row r="9" spans="1:18" x14ac:dyDescent="0.25">
      <c r="A9" s="1"/>
      <c r="B9" s="3" t="s">
        <v>2</v>
      </c>
      <c r="C9" s="1"/>
      <c r="D9" s="1"/>
      <c r="E9" s="1"/>
      <c r="F9" s="1"/>
      <c r="G9" s="1"/>
      <c r="H9" s="1"/>
      <c r="I9" s="1"/>
      <c r="J9" s="1"/>
      <c r="K9" s="3" t="s">
        <v>3</v>
      </c>
      <c r="L9" s="1"/>
      <c r="M9" s="1"/>
      <c r="N9" s="1"/>
    </row>
    <row r="10" spans="1:18" x14ac:dyDescent="0.25">
      <c r="A10" s="1"/>
      <c r="B10" s="3" t="s">
        <v>4</v>
      </c>
      <c r="C10" s="1"/>
      <c r="D10" s="1"/>
      <c r="E10" s="1"/>
      <c r="F10" s="1"/>
      <c r="G10" s="1"/>
      <c r="H10" s="1"/>
      <c r="I10" s="1"/>
      <c r="J10" s="1"/>
      <c r="K10" s="4"/>
      <c r="L10" s="4"/>
      <c r="M10" s="4"/>
      <c r="N10" s="4"/>
    </row>
    <row r="11" spans="1:18" x14ac:dyDescent="0.25">
      <c r="A11" s="1"/>
      <c r="B11" s="5"/>
      <c r="C11" s="2"/>
      <c r="D11" s="1"/>
      <c r="E11" s="1"/>
      <c r="F11" s="1"/>
      <c r="G11" s="1"/>
      <c r="H11" s="1"/>
      <c r="I11" s="1"/>
      <c r="J11" s="1"/>
      <c r="K11" s="2"/>
      <c r="L11" s="2"/>
      <c r="M11" s="2"/>
      <c r="N11" s="2"/>
    </row>
    <row r="12" spans="1:18" x14ac:dyDescent="0.25">
      <c r="A12" s="1"/>
      <c r="B12" s="3" t="s">
        <v>5</v>
      </c>
      <c r="C12" s="1"/>
      <c r="D12" s="1"/>
      <c r="E12" s="1"/>
      <c r="F12" s="1"/>
      <c r="G12" s="1"/>
      <c r="H12" s="1"/>
      <c r="I12" s="1"/>
      <c r="J12" s="1"/>
      <c r="K12" s="3" t="s">
        <v>5</v>
      </c>
      <c r="L12" s="1"/>
      <c r="M12" s="1"/>
      <c r="N12" s="1"/>
    </row>
    <row r="13" spans="1:18" x14ac:dyDescent="0.25">
      <c r="A13" s="1"/>
      <c r="B13" s="3" t="s">
        <v>6</v>
      </c>
      <c r="C13" s="1"/>
      <c r="D13" s="1"/>
      <c r="E13" s="1"/>
      <c r="F13" s="1"/>
      <c r="G13" s="1"/>
      <c r="H13" s="1"/>
      <c r="I13" s="1"/>
      <c r="J13" s="1"/>
      <c r="K13" s="3" t="s">
        <v>6</v>
      </c>
      <c r="L13" s="1"/>
      <c r="M13" s="1"/>
      <c r="N13" s="1"/>
    </row>
    <row r="15" spans="1:18" ht="14.45" customHeight="1" x14ac:dyDescent="0.25"/>
    <row r="16" spans="1:18" ht="15.75" x14ac:dyDescent="0.25">
      <c r="A16" s="265" t="s">
        <v>125</v>
      </c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103"/>
      <c r="Q16" s="103"/>
      <c r="R16" s="103"/>
    </row>
    <row r="17" spans="1:16" ht="15.75" x14ac:dyDescent="0.25">
      <c r="A17" s="266" t="s">
        <v>170</v>
      </c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</row>
    <row r="18" spans="1:16" ht="15.75" x14ac:dyDescent="0.25">
      <c r="A18" s="267" t="s">
        <v>126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117"/>
    </row>
    <row r="19" spans="1:16" x14ac:dyDescent="0.25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</row>
    <row r="20" spans="1:16" x14ac:dyDescent="0.25">
      <c r="A20" s="271" t="s">
        <v>7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</row>
    <row r="21" spans="1:16" x14ac:dyDescent="0.25">
      <c r="A21" s="273" t="s">
        <v>67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</row>
    <row r="22" spans="1:16" x14ac:dyDescent="0.25">
      <c r="A22" s="271" t="s">
        <v>8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</row>
    <row r="23" spans="1:16" x14ac:dyDescent="0.25">
      <c r="A23" s="274" t="s">
        <v>76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</row>
    <row r="24" spans="1:16" x14ac:dyDescent="0.25">
      <c r="A24" s="269" t="s">
        <v>26</v>
      </c>
      <c r="B24" s="275" t="s">
        <v>24</v>
      </c>
      <c r="C24" s="269" t="s">
        <v>9</v>
      </c>
      <c r="D24" s="269" t="s">
        <v>10</v>
      </c>
      <c r="E24" s="269" t="s">
        <v>11</v>
      </c>
      <c r="F24" s="269" t="s">
        <v>12</v>
      </c>
      <c r="G24" s="269" t="s">
        <v>13</v>
      </c>
      <c r="H24" s="269" t="s">
        <v>14</v>
      </c>
      <c r="I24" s="269"/>
      <c r="J24" s="269"/>
      <c r="K24" s="269"/>
      <c r="L24" s="269" t="s">
        <v>15</v>
      </c>
      <c r="M24" s="269"/>
      <c r="N24" s="269"/>
      <c r="O24" s="269"/>
    </row>
    <row r="25" spans="1:16" x14ac:dyDescent="0.25">
      <c r="A25" s="269"/>
      <c r="B25" s="275"/>
      <c r="C25" s="269"/>
      <c r="D25" s="269"/>
      <c r="E25" s="269"/>
      <c r="F25" s="269"/>
      <c r="G25" s="269"/>
      <c r="H25" s="185" t="s">
        <v>16</v>
      </c>
      <c r="I25" s="185" t="s">
        <v>17</v>
      </c>
      <c r="J25" s="185" t="s">
        <v>18</v>
      </c>
      <c r="K25" s="185" t="s">
        <v>19</v>
      </c>
      <c r="L25" s="185" t="s">
        <v>20</v>
      </c>
      <c r="M25" s="185" t="s">
        <v>21</v>
      </c>
      <c r="N25" s="185" t="s">
        <v>22</v>
      </c>
      <c r="O25" s="185" t="s">
        <v>23</v>
      </c>
    </row>
    <row r="26" spans="1:16" ht="30.75" customHeight="1" x14ac:dyDescent="0.25">
      <c r="A26" s="89">
        <v>204</v>
      </c>
      <c r="B26" s="92" t="s">
        <v>101</v>
      </c>
      <c r="C26" s="89">
        <v>125</v>
      </c>
      <c r="D26" s="90">
        <v>8.48</v>
      </c>
      <c r="E26" s="89">
        <v>11.4</v>
      </c>
      <c r="F26" s="89">
        <v>21.35</v>
      </c>
      <c r="G26" s="89">
        <v>222.2</v>
      </c>
      <c r="H26" s="91">
        <v>0.05</v>
      </c>
      <c r="I26" s="91">
        <v>0.14000000000000001</v>
      </c>
      <c r="J26" s="89">
        <v>0.08</v>
      </c>
      <c r="K26" s="89">
        <v>0.67800000000000005</v>
      </c>
      <c r="L26" s="89">
        <v>184.98</v>
      </c>
      <c r="M26" s="89">
        <v>126.9</v>
      </c>
      <c r="N26" s="89">
        <v>12.7</v>
      </c>
      <c r="O26" s="89">
        <v>0.77400000000000002</v>
      </c>
    </row>
    <row r="27" spans="1:16" x14ac:dyDescent="0.25">
      <c r="A27" s="89" t="s">
        <v>174</v>
      </c>
      <c r="B27" s="234" t="s">
        <v>175</v>
      </c>
      <c r="C27" s="89">
        <v>200</v>
      </c>
      <c r="D27" s="89">
        <v>4.08</v>
      </c>
      <c r="E27" s="89">
        <v>3.54</v>
      </c>
      <c r="F27" s="89">
        <v>17.579999999999998</v>
      </c>
      <c r="G27" s="89">
        <v>118.6</v>
      </c>
      <c r="H27" s="89">
        <v>5.6000000000000001E-2</v>
      </c>
      <c r="I27" s="89">
        <v>1.5880000000000001</v>
      </c>
      <c r="J27" s="89">
        <v>2.4E-2</v>
      </c>
      <c r="K27" s="91">
        <v>0</v>
      </c>
      <c r="L27" s="91">
        <v>152.22</v>
      </c>
      <c r="M27" s="91">
        <v>124.56</v>
      </c>
      <c r="N27" s="91">
        <v>21.34</v>
      </c>
      <c r="O27" s="89">
        <v>0.47799999999999998</v>
      </c>
    </row>
    <row r="28" spans="1:16" x14ac:dyDescent="0.25">
      <c r="A28" s="78"/>
      <c r="B28" s="79" t="s">
        <v>68</v>
      </c>
      <c r="C28" s="76">
        <v>18</v>
      </c>
      <c r="D28" s="73">
        <v>1.39</v>
      </c>
      <c r="E28" s="73">
        <v>0.5</v>
      </c>
      <c r="F28" s="73">
        <v>9.1</v>
      </c>
      <c r="G28" s="73">
        <v>48.3</v>
      </c>
      <c r="H28" s="74">
        <v>1.2999999999999999E-2</v>
      </c>
      <c r="I28" s="74">
        <v>0</v>
      </c>
      <c r="J28" s="74">
        <v>0</v>
      </c>
      <c r="K28" s="74">
        <v>0.2</v>
      </c>
      <c r="L28" s="74">
        <v>2.2799999999999998</v>
      </c>
      <c r="M28" s="74">
        <v>7.8</v>
      </c>
      <c r="N28" s="74">
        <v>1.56</v>
      </c>
      <c r="O28" s="74">
        <v>0.14399999999999999</v>
      </c>
    </row>
    <row r="29" spans="1:16" x14ac:dyDescent="0.25">
      <c r="A29" s="76"/>
      <c r="B29" s="79" t="s">
        <v>73</v>
      </c>
      <c r="C29" s="89">
        <f t="shared" ref="C29:O29" si="0">SUM(C26:C28)</f>
        <v>343</v>
      </c>
      <c r="D29" s="89">
        <f t="shared" si="0"/>
        <v>13.950000000000001</v>
      </c>
      <c r="E29" s="89">
        <f t="shared" si="0"/>
        <v>15.440000000000001</v>
      </c>
      <c r="F29" s="89">
        <f t="shared" si="0"/>
        <v>48.03</v>
      </c>
      <c r="G29" s="89">
        <f t="shared" si="0"/>
        <v>389.09999999999997</v>
      </c>
      <c r="H29" s="89">
        <f t="shared" si="0"/>
        <v>0.11900000000000001</v>
      </c>
      <c r="I29" s="89">
        <f t="shared" si="0"/>
        <v>1.7280000000000002</v>
      </c>
      <c r="J29" s="89">
        <f t="shared" si="0"/>
        <v>0.10400000000000001</v>
      </c>
      <c r="K29" s="91">
        <f t="shared" si="0"/>
        <v>0.87800000000000011</v>
      </c>
      <c r="L29" s="91">
        <f t="shared" si="0"/>
        <v>339.47999999999996</v>
      </c>
      <c r="M29" s="91">
        <f t="shared" si="0"/>
        <v>259.26</v>
      </c>
      <c r="N29" s="91">
        <f t="shared" si="0"/>
        <v>35.6</v>
      </c>
      <c r="O29" s="89">
        <f t="shared" si="0"/>
        <v>1.3959999999999999</v>
      </c>
    </row>
    <row r="30" spans="1:16" x14ac:dyDescent="0.25">
      <c r="A30" s="270" t="s">
        <v>42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</row>
    <row r="31" spans="1:16" ht="21" customHeight="1" x14ac:dyDescent="0.25">
      <c r="A31" s="187">
        <v>45</v>
      </c>
      <c r="B31" s="69" t="s">
        <v>43</v>
      </c>
      <c r="C31" s="21">
        <v>60</v>
      </c>
      <c r="D31" s="13">
        <v>0.79</v>
      </c>
      <c r="E31" s="13">
        <v>1.95</v>
      </c>
      <c r="F31" s="13">
        <v>3.88</v>
      </c>
      <c r="G31" s="13">
        <v>36.24</v>
      </c>
      <c r="H31" s="25">
        <v>0.01</v>
      </c>
      <c r="I31" s="25">
        <v>10.26</v>
      </c>
      <c r="J31" s="25">
        <v>0</v>
      </c>
      <c r="K31" s="25">
        <v>5.03</v>
      </c>
      <c r="L31" s="25">
        <v>14.98</v>
      </c>
      <c r="M31" s="25">
        <v>16.98</v>
      </c>
      <c r="N31" s="25">
        <v>9.0500000000000007</v>
      </c>
      <c r="O31" s="25">
        <v>0.28000000000000003</v>
      </c>
    </row>
    <row r="32" spans="1:16" ht="31.5" customHeight="1" x14ac:dyDescent="0.25">
      <c r="A32" s="70">
        <v>96</v>
      </c>
      <c r="B32" s="69" t="s">
        <v>44</v>
      </c>
      <c r="C32" s="71">
        <v>260</v>
      </c>
      <c r="D32" s="72">
        <v>2.2799999999999998</v>
      </c>
      <c r="E32" s="72">
        <v>6.59</v>
      </c>
      <c r="F32" s="72">
        <v>12.34</v>
      </c>
      <c r="G32" s="72">
        <v>123.45</v>
      </c>
      <c r="H32" s="25">
        <v>9.2999999999999999E-2</v>
      </c>
      <c r="I32" s="25">
        <v>8.42</v>
      </c>
      <c r="J32" s="25">
        <v>0.01</v>
      </c>
      <c r="K32" s="25">
        <v>2.3530000000000002</v>
      </c>
      <c r="L32" s="25">
        <v>37.950000000000003</v>
      </c>
      <c r="M32" s="25">
        <v>62.83</v>
      </c>
      <c r="N32" s="25">
        <v>25.08</v>
      </c>
      <c r="O32" s="25">
        <v>0.95</v>
      </c>
    </row>
    <row r="33" spans="1:15" ht="18.75" customHeight="1" x14ac:dyDescent="0.25">
      <c r="A33" s="97" t="s">
        <v>135</v>
      </c>
      <c r="B33" s="98" t="s">
        <v>113</v>
      </c>
      <c r="C33" s="99">
        <v>150</v>
      </c>
      <c r="D33" s="100">
        <v>13.91</v>
      </c>
      <c r="E33" s="100">
        <v>8.0500000000000007</v>
      </c>
      <c r="F33" s="100">
        <v>27.34</v>
      </c>
      <c r="G33" s="100">
        <v>237</v>
      </c>
      <c r="H33" s="101">
        <v>0.11</v>
      </c>
      <c r="I33" s="101">
        <v>4.5199999999999996</v>
      </c>
      <c r="J33" s="101">
        <v>3.9E-2</v>
      </c>
      <c r="K33" s="101">
        <v>0.56000000000000005</v>
      </c>
      <c r="L33" s="101">
        <v>34.76</v>
      </c>
      <c r="M33" s="101">
        <v>149.1</v>
      </c>
      <c r="N33" s="101">
        <v>40.450000000000003</v>
      </c>
      <c r="O33" s="101">
        <v>39</v>
      </c>
    </row>
    <row r="34" spans="1:15" ht="21.75" customHeight="1" x14ac:dyDescent="0.25">
      <c r="A34" s="187" t="s">
        <v>132</v>
      </c>
      <c r="B34" s="22" t="s">
        <v>45</v>
      </c>
      <c r="C34" s="21">
        <v>200</v>
      </c>
      <c r="D34" s="13">
        <v>0.66</v>
      </c>
      <c r="E34" s="13">
        <v>0.09</v>
      </c>
      <c r="F34" s="13">
        <v>32.01</v>
      </c>
      <c r="G34" s="13">
        <v>132.80000000000001</v>
      </c>
      <c r="H34" s="25">
        <v>0.02</v>
      </c>
      <c r="I34" s="25">
        <v>0.73</v>
      </c>
      <c r="J34" s="25">
        <v>0</v>
      </c>
      <c r="K34" s="25">
        <v>0.51</v>
      </c>
      <c r="L34" s="25">
        <v>32.479999999999997</v>
      </c>
      <c r="M34" s="25">
        <v>23.44</v>
      </c>
      <c r="N34" s="25">
        <v>17.46</v>
      </c>
      <c r="O34" s="25">
        <v>0.7</v>
      </c>
    </row>
    <row r="35" spans="1:15" ht="17.25" customHeight="1" x14ac:dyDescent="0.25">
      <c r="A35" s="161"/>
      <c r="B35" s="42" t="s">
        <v>46</v>
      </c>
      <c r="C35" s="32">
        <v>40</v>
      </c>
      <c r="D35" s="109">
        <v>4.8</v>
      </c>
      <c r="E35" s="109">
        <v>0.52</v>
      </c>
      <c r="F35" s="109">
        <v>22.2</v>
      </c>
      <c r="G35" s="109">
        <v>103</v>
      </c>
      <c r="H35" s="75">
        <v>6.3E-2</v>
      </c>
      <c r="I35" s="75">
        <v>0</v>
      </c>
      <c r="J35" s="75">
        <v>0</v>
      </c>
      <c r="K35" s="75">
        <v>0</v>
      </c>
      <c r="L35" s="75">
        <v>10.92</v>
      </c>
      <c r="M35" s="75">
        <v>34.86</v>
      </c>
      <c r="N35" s="75">
        <v>14.7</v>
      </c>
      <c r="O35" s="75">
        <v>0.67</v>
      </c>
    </row>
    <row r="36" spans="1:15" x14ac:dyDescent="0.25">
      <c r="A36" s="23"/>
      <c r="B36" s="187" t="s">
        <v>74</v>
      </c>
      <c r="C36" s="19">
        <f t="shared" ref="C36:O36" si="1">SUM(C31:C35)</f>
        <v>710</v>
      </c>
      <c r="D36" s="13">
        <f t="shared" si="1"/>
        <v>22.44</v>
      </c>
      <c r="E36" s="13">
        <f t="shared" si="1"/>
        <v>17.2</v>
      </c>
      <c r="F36" s="13">
        <f t="shared" si="1"/>
        <v>97.77</v>
      </c>
      <c r="G36" s="13">
        <f t="shared" si="1"/>
        <v>632.49</v>
      </c>
      <c r="H36" s="25">
        <f t="shared" si="1"/>
        <v>0.29599999999999999</v>
      </c>
      <c r="I36" s="25">
        <f t="shared" si="1"/>
        <v>23.93</v>
      </c>
      <c r="J36" s="25">
        <f t="shared" si="1"/>
        <v>4.9000000000000002E-2</v>
      </c>
      <c r="K36" s="25">
        <f t="shared" si="1"/>
        <v>8.4530000000000012</v>
      </c>
      <c r="L36" s="25">
        <f t="shared" si="1"/>
        <v>131.08999999999997</v>
      </c>
      <c r="M36" s="25">
        <f t="shared" si="1"/>
        <v>287.20999999999998</v>
      </c>
      <c r="N36" s="25">
        <f t="shared" si="1"/>
        <v>106.74</v>
      </c>
      <c r="O36" s="25">
        <f t="shared" si="1"/>
        <v>41.6</v>
      </c>
    </row>
    <row r="37" spans="1:15" x14ac:dyDescent="0.25">
      <c r="A37" s="23"/>
      <c r="B37" s="82" t="s">
        <v>75</v>
      </c>
      <c r="C37" s="19">
        <f t="shared" ref="C37:O37" si="2">C29+C36</f>
        <v>1053</v>
      </c>
      <c r="D37" s="13">
        <f t="shared" si="2"/>
        <v>36.39</v>
      </c>
      <c r="E37" s="13">
        <f t="shared" si="2"/>
        <v>32.64</v>
      </c>
      <c r="F37" s="13">
        <f t="shared" si="2"/>
        <v>145.80000000000001</v>
      </c>
      <c r="G37" s="13">
        <f t="shared" si="2"/>
        <v>1021.5899999999999</v>
      </c>
      <c r="H37" s="25">
        <f t="shared" si="2"/>
        <v>0.41499999999999998</v>
      </c>
      <c r="I37" s="25">
        <f t="shared" si="2"/>
        <v>25.658000000000001</v>
      </c>
      <c r="J37" s="25">
        <f t="shared" si="2"/>
        <v>0.15300000000000002</v>
      </c>
      <c r="K37" s="25">
        <f t="shared" si="2"/>
        <v>9.3310000000000013</v>
      </c>
      <c r="L37" s="25">
        <f t="shared" si="2"/>
        <v>470.56999999999994</v>
      </c>
      <c r="M37" s="25">
        <f t="shared" si="2"/>
        <v>546.47</v>
      </c>
      <c r="N37" s="25">
        <f t="shared" si="2"/>
        <v>142.34</v>
      </c>
      <c r="O37" s="25">
        <f t="shared" si="2"/>
        <v>42.996000000000002</v>
      </c>
    </row>
    <row r="38" spans="1:15" x14ac:dyDescent="0.25">
      <c r="A38" s="271" t="s">
        <v>25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</row>
    <row r="39" spans="1:15" x14ac:dyDescent="0.25">
      <c r="A39" s="272" t="s">
        <v>76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</row>
    <row r="40" spans="1:15" x14ac:dyDescent="0.25">
      <c r="A40" s="277" t="s">
        <v>26</v>
      </c>
      <c r="B40" s="275" t="s">
        <v>24</v>
      </c>
      <c r="C40" s="269" t="s">
        <v>9</v>
      </c>
      <c r="D40" s="269" t="s">
        <v>10</v>
      </c>
      <c r="E40" s="269" t="s">
        <v>11</v>
      </c>
      <c r="F40" s="269" t="s">
        <v>12</v>
      </c>
      <c r="G40" s="269" t="s">
        <v>13</v>
      </c>
      <c r="H40" s="269" t="s">
        <v>14</v>
      </c>
      <c r="I40" s="269"/>
      <c r="J40" s="269"/>
      <c r="K40" s="269"/>
      <c r="L40" s="269" t="s">
        <v>15</v>
      </c>
      <c r="M40" s="269"/>
      <c r="N40" s="269"/>
      <c r="O40" s="269"/>
    </row>
    <row r="41" spans="1:15" x14ac:dyDescent="0.25">
      <c r="A41" s="278"/>
      <c r="B41" s="275"/>
      <c r="C41" s="269"/>
      <c r="D41" s="269"/>
      <c r="E41" s="269"/>
      <c r="F41" s="269"/>
      <c r="G41" s="269"/>
      <c r="H41" s="185" t="s">
        <v>16</v>
      </c>
      <c r="I41" s="185" t="s">
        <v>17</v>
      </c>
      <c r="J41" s="185" t="s">
        <v>18</v>
      </c>
      <c r="K41" s="185" t="s">
        <v>19</v>
      </c>
      <c r="L41" s="185" t="s">
        <v>20</v>
      </c>
      <c r="M41" s="185" t="s">
        <v>21</v>
      </c>
      <c r="N41" s="185" t="s">
        <v>22</v>
      </c>
      <c r="O41" s="185" t="s">
        <v>23</v>
      </c>
    </row>
    <row r="42" spans="1:15" ht="28.5" customHeight="1" x14ac:dyDescent="0.25">
      <c r="A42" s="89">
        <v>222</v>
      </c>
      <c r="B42" s="92" t="s">
        <v>98</v>
      </c>
      <c r="C42" s="89">
        <v>80</v>
      </c>
      <c r="D42" s="89">
        <v>9.1199999999999992</v>
      </c>
      <c r="E42" s="89">
        <v>6.35</v>
      </c>
      <c r="F42" s="89">
        <v>14.66</v>
      </c>
      <c r="G42" s="89">
        <v>152</v>
      </c>
      <c r="H42" s="91">
        <v>0.05</v>
      </c>
      <c r="I42" s="91">
        <v>0.28999999999999998</v>
      </c>
      <c r="J42" s="89">
        <v>3.9E-2</v>
      </c>
      <c r="K42" s="89">
        <v>0.27</v>
      </c>
      <c r="L42" s="89">
        <v>101.31</v>
      </c>
      <c r="M42" s="89">
        <v>124.07</v>
      </c>
      <c r="N42" s="89">
        <v>16.29</v>
      </c>
      <c r="O42" s="89">
        <v>0.56000000000000005</v>
      </c>
    </row>
    <row r="43" spans="1:15" x14ac:dyDescent="0.25">
      <c r="A43" s="187" t="s">
        <v>69</v>
      </c>
      <c r="B43" s="22" t="s">
        <v>70</v>
      </c>
      <c r="C43" s="21">
        <v>222</v>
      </c>
      <c r="D43" s="13">
        <v>0.13</v>
      </c>
      <c r="E43" s="13">
        <v>0.02</v>
      </c>
      <c r="F43" s="13">
        <v>15.2</v>
      </c>
      <c r="G43" s="13">
        <v>62</v>
      </c>
      <c r="H43" s="25">
        <v>0</v>
      </c>
      <c r="I43" s="25">
        <v>2.83</v>
      </c>
      <c r="J43" s="25">
        <v>0</v>
      </c>
      <c r="K43" s="25">
        <v>0.01</v>
      </c>
      <c r="L43" s="25">
        <v>14.2</v>
      </c>
      <c r="M43" s="25">
        <v>4.4000000000000004</v>
      </c>
      <c r="N43" s="25">
        <v>2.4</v>
      </c>
      <c r="O43" s="25">
        <v>0.36</v>
      </c>
    </row>
    <row r="44" spans="1:15" x14ac:dyDescent="0.25">
      <c r="A44" s="89"/>
      <c r="B44" s="78" t="s">
        <v>73</v>
      </c>
      <c r="C44" s="68">
        <f t="shared" ref="C44:O44" si="3">SUM(C42:C43)</f>
        <v>302</v>
      </c>
      <c r="D44" s="68">
        <f t="shared" si="3"/>
        <v>9.25</v>
      </c>
      <c r="E44" s="68">
        <f t="shared" si="3"/>
        <v>6.3699999999999992</v>
      </c>
      <c r="F44" s="68">
        <f t="shared" si="3"/>
        <v>29.86</v>
      </c>
      <c r="G44" s="68">
        <f t="shared" si="3"/>
        <v>214</v>
      </c>
      <c r="H44" s="68">
        <f t="shared" si="3"/>
        <v>0.05</v>
      </c>
      <c r="I44" s="68">
        <f t="shared" si="3"/>
        <v>3.12</v>
      </c>
      <c r="J44" s="68">
        <f t="shared" si="3"/>
        <v>3.9E-2</v>
      </c>
      <c r="K44" s="68">
        <f t="shared" si="3"/>
        <v>0.28000000000000003</v>
      </c>
      <c r="L44" s="68">
        <f t="shared" si="3"/>
        <v>115.51</v>
      </c>
      <c r="M44" s="68">
        <f t="shared" si="3"/>
        <v>128.47</v>
      </c>
      <c r="N44" s="68">
        <f t="shared" si="3"/>
        <v>18.689999999999998</v>
      </c>
      <c r="O44" s="68">
        <f t="shared" si="3"/>
        <v>0.92</v>
      </c>
    </row>
    <row r="45" spans="1:15" x14ac:dyDescent="0.25">
      <c r="A45" s="276" t="s">
        <v>42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</row>
    <row r="46" spans="1:15" ht="25.5" x14ac:dyDescent="0.25">
      <c r="A46" s="8">
        <v>82</v>
      </c>
      <c r="B46" s="7" t="s">
        <v>47</v>
      </c>
      <c r="C46" s="17">
        <v>260</v>
      </c>
      <c r="D46" s="11">
        <v>2.06</v>
      </c>
      <c r="E46" s="11">
        <v>6.42</v>
      </c>
      <c r="F46" s="11">
        <v>11.29</v>
      </c>
      <c r="G46" s="11">
        <v>119.95</v>
      </c>
      <c r="H46" s="24">
        <v>5.2999999999999999E-2</v>
      </c>
      <c r="I46" s="24">
        <v>10.72</v>
      </c>
      <c r="J46" s="24">
        <v>0.01</v>
      </c>
      <c r="K46" s="24">
        <v>2.403</v>
      </c>
      <c r="L46" s="24">
        <v>58.53</v>
      </c>
      <c r="M46" s="24">
        <v>55.506</v>
      </c>
      <c r="N46" s="24">
        <v>27.03</v>
      </c>
      <c r="O46" s="24">
        <v>1.25</v>
      </c>
    </row>
    <row r="47" spans="1:15" ht="25.5" x14ac:dyDescent="0.25">
      <c r="A47" s="35" t="s">
        <v>134</v>
      </c>
      <c r="B47" s="38" t="s">
        <v>66</v>
      </c>
      <c r="C47" s="39">
        <v>90</v>
      </c>
      <c r="D47" s="40">
        <v>6.61</v>
      </c>
      <c r="E47" s="40">
        <v>15.11</v>
      </c>
      <c r="F47" s="40">
        <v>10.210000000000001</v>
      </c>
      <c r="G47" s="40">
        <v>206.98</v>
      </c>
      <c r="H47" s="41">
        <v>0.187</v>
      </c>
      <c r="I47" s="41">
        <v>0.65100000000000002</v>
      </c>
      <c r="J47" s="41">
        <v>0.01</v>
      </c>
      <c r="K47" s="41">
        <v>2.0019999999999998</v>
      </c>
      <c r="L47" s="41">
        <v>15.77</v>
      </c>
      <c r="M47" s="41">
        <v>79.59</v>
      </c>
      <c r="N47" s="41">
        <v>15.365</v>
      </c>
      <c r="O47" s="41">
        <v>0.8</v>
      </c>
    </row>
    <row r="48" spans="1:15" ht="38.25" x14ac:dyDescent="0.25">
      <c r="A48" s="6" t="s">
        <v>93</v>
      </c>
      <c r="B48" s="15" t="s">
        <v>105</v>
      </c>
      <c r="C48" s="21">
        <v>150</v>
      </c>
      <c r="D48" s="13">
        <v>7.21</v>
      </c>
      <c r="E48" s="13">
        <v>4.9000000000000004</v>
      </c>
      <c r="F48" s="13">
        <v>32.049999999999997</v>
      </c>
      <c r="G48" s="13">
        <v>201.6</v>
      </c>
      <c r="H48" s="25">
        <v>0.186</v>
      </c>
      <c r="I48" s="25">
        <v>5.25</v>
      </c>
      <c r="J48" s="25">
        <v>0</v>
      </c>
      <c r="K48" s="25">
        <v>0.69799999999999995</v>
      </c>
      <c r="L48" s="25">
        <v>16.056000000000001</v>
      </c>
      <c r="M48" s="25">
        <v>170.94</v>
      </c>
      <c r="N48" s="25">
        <v>116.64</v>
      </c>
      <c r="O48" s="25">
        <v>3.8380000000000001</v>
      </c>
    </row>
    <row r="49" spans="1:15" x14ac:dyDescent="0.25">
      <c r="A49" s="162" t="s">
        <v>137</v>
      </c>
      <c r="B49" s="29" t="s">
        <v>119</v>
      </c>
      <c r="C49" s="26">
        <v>200</v>
      </c>
      <c r="D49" s="27">
        <v>0.16</v>
      </c>
      <c r="E49" s="27">
        <v>0.16</v>
      </c>
      <c r="F49" s="27">
        <v>27.88</v>
      </c>
      <c r="G49" s="27">
        <v>114.6</v>
      </c>
      <c r="H49" s="28">
        <v>1.2E-2</v>
      </c>
      <c r="I49" s="28">
        <v>0.9</v>
      </c>
      <c r="J49" s="28">
        <v>0</v>
      </c>
      <c r="K49" s="28">
        <v>0.16</v>
      </c>
      <c r="L49" s="28">
        <v>14.18</v>
      </c>
      <c r="M49" s="28">
        <v>4.4000000000000004</v>
      </c>
      <c r="N49" s="28">
        <v>5.14</v>
      </c>
      <c r="O49" s="28">
        <v>0.95</v>
      </c>
    </row>
    <row r="50" spans="1:15" x14ac:dyDescent="0.25">
      <c r="A50" s="161"/>
      <c r="B50" s="42" t="s">
        <v>46</v>
      </c>
      <c r="C50" s="32">
        <v>40</v>
      </c>
      <c r="D50" s="109">
        <v>4.8</v>
      </c>
      <c r="E50" s="109">
        <v>0.52</v>
      </c>
      <c r="F50" s="109">
        <v>22.2</v>
      </c>
      <c r="G50" s="109">
        <v>103</v>
      </c>
      <c r="H50" s="45">
        <v>6.3E-2</v>
      </c>
      <c r="I50" s="45">
        <v>0</v>
      </c>
      <c r="J50" s="45">
        <v>0</v>
      </c>
      <c r="K50" s="45">
        <v>0</v>
      </c>
      <c r="L50" s="45">
        <v>10.92</v>
      </c>
      <c r="M50" s="45">
        <v>34.86</v>
      </c>
      <c r="N50" s="45">
        <v>14.7</v>
      </c>
      <c r="O50" s="45">
        <v>0.67</v>
      </c>
    </row>
    <row r="51" spans="1:15" x14ac:dyDescent="0.25">
      <c r="A51" s="23"/>
      <c r="B51" s="77" t="s">
        <v>74</v>
      </c>
      <c r="C51" s="19">
        <f t="shared" ref="C51:O51" si="4">SUM(C46:C50)</f>
        <v>740</v>
      </c>
      <c r="D51" s="13">
        <f t="shared" si="4"/>
        <v>20.84</v>
      </c>
      <c r="E51" s="13">
        <f t="shared" si="4"/>
        <v>27.11</v>
      </c>
      <c r="F51" s="13">
        <f t="shared" si="4"/>
        <v>103.63</v>
      </c>
      <c r="G51" s="13">
        <f t="shared" si="4"/>
        <v>746.13</v>
      </c>
      <c r="H51" s="25">
        <f t="shared" si="4"/>
        <v>0.501</v>
      </c>
      <c r="I51" s="25">
        <f t="shared" si="4"/>
        <v>17.521000000000001</v>
      </c>
      <c r="J51" s="25">
        <f t="shared" si="4"/>
        <v>0.02</v>
      </c>
      <c r="K51" s="25">
        <f t="shared" si="4"/>
        <v>5.2629999999999999</v>
      </c>
      <c r="L51" s="25">
        <f t="shared" si="4"/>
        <v>115.456</v>
      </c>
      <c r="M51" s="25">
        <f t="shared" si="4"/>
        <v>345.29599999999999</v>
      </c>
      <c r="N51" s="25">
        <f t="shared" si="4"/>
        <v>178.87499999999997</v>
      </c>
      <c r="O51" s="25">
        <f t="shared" si="4"/>
        <v>7.508</v>
      </c>
    </row>
    <row r="52" spans="1:15" x14ac:dyDescent="0.25">
      <c r="A52" s="23"/>
      <c r="B52" s="82" t="s">
        <v>75</v>
      </c>
      <c r="C52" s="86">
        <f t="shared" ref="C52:O52" si="5">C44+C51</f>
        <v>1042</v>
      </c>
      <c r="D52" s="87">
        <f t="shared" si="5"/>
        <v>30.09</v>
      </c>
      <c r="E52" s="87">
        <f t="shared" si="5"/>
        <v>33.479999999999997</v>
      </c>
      <c r="F52" s="87">
        <f t="shared" si="5"/>
        <v>133.49</v>
      </c>
      <c r="G52" s="87">
        <f t="shared" si="5"/>
        <v>960.13</v>
      </c>
      <c r="H52" s="88">
        <f t="shared" si="5"/>
        <v>0.55100000000000005</v>
      </c>
      <c r="I52" s="88">
        <f t="shared" si="5"/>
        <v>20.641000000000002</v>
      </c>
      <c r="J52" s="88">
        <f t="shared" si="5"/>
        <v>5.8999999999999997E-2</v>
      </c>
      <c r="K52" s="88">
        <f t="shared" si="5"/>
        <v>5.5430000000000001</v>
      </c>
      <c r="L52" s="88">
        <f t="shared" si="5"/>
        <v>230.96600000000001</v>
      </c>
      <c r="M52" s="88">
        <f t="shared" si="5"/>
        <v>473.76599999999996</v>
      </c>
      <c r="N52" s="88">
        <f t="shared" si="5"/>
        <v>197.56499999999997</v>
      </c>
      <c r="O52" s="88">
        <f t="shared" si="5"/>
        <v>8.4280000000000008</v>
      </c>
    </row>
    <row r="53" spans="1:15" x14ac:dyDescent="0.25">
      <c r="A53" s="271" t="s">
        <v>27</v>
      </c>
      <c r="B53" s="271"/>
      <c r="C53" s="271"/>
      <c r="D53" s="271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</row>
    <row r="54" spans="1:15" x14ac:dyDescent="0.25">
      <c r="A54" s="270" t="s">
        <v>76</v>
      </c>
      <c r="B54" s="270"/>
      <c r="C54" s="270"/>
      <c r="D54" s="270"/>
      <c r="E54" s="270"/>
      <c r="F54" s="270"/>
      <c r="G54" s="270"/>
      <c r="H54" s="270"/>
      <c r="I54" s="270"/>
      <c r="J54" s="270"/>
      <c r="K54" s="270"/>
      <c r="L54" s="270"/>
      <c r="M54" s="270"/>
      <c r="N54" s="270"/>
      <c r="O54" s="270"/>
    </row>
    <row r="55" spans="1:15" x14ac:dyDescent="0.25">
      <c r="A55" s="277" t="s">
        <v>26</v>
      </c>
      <c r="B55" s="275" t="s">
        <v>24</v>
      </c>
      <c r="C55" s="269" t="s">
        <v>9</v>
      </c>
      <c r="D55" s="269" t="s">
        <v>10</v>
      </c>
      <c r="E55" s="269" t="s">
        <v>11</v>
      </c>
      <c r="F55" s="269" t="s">
        <v>12</v>
      </c>
      <c r="G55" s="269" t="s">
        <v>13</v>
      </c>
      <c r="H55" s="269" t="s">
        <v>14</v>
      </c>
      <c r="I55" s="269"/>
      <c r="J55" s="269"/>
      <c r="K55" s="269"/>
      <c r="L55" s="269" t="s">
        <v>15</v>
      </c>
      <c r="M55" s="269"/>
      <c r="N55" s="269"/>
      <c r="O55" s="269"/>
    </row>
    <row r="56" spans="1:15" x14ac:dyDescent="0.25">
      <c r="A56" s="281"/>
      <c r="B56" s="282"/>
      <c r="C56" s="277"/>
      <c r="D56" s="277"/>
      <c r="E56" s="277"/>
      <c r="F56" s="277"/>
      <c r="G56" s="277"/>
      <c r="H56" s="186" t="s">
        <v>16</v>
      </c>
      <c r="I56" s="186" t="s">
        <v>17</v>
      </c>
      <c r="J56" s="186" t="s">
        <v>18</v>
      </c>
      <c r="K56" s="186" t="s">
        <v>19</v>
      </c>
      <c r="L56" s="186" t="s">
        <v>20</v>
      </c>
      <c r="M56" s="186" t="s">
        <v>21</v>
      </c>
      <c r="N56" s="186" t="s">
        <v>22</v>
      </c>
      <c r="O56" s="186" t="s">
        <v>23</v>
      </c>
    </row>
    <row r="57" spans="1:15" ht="25.5" x14ac:dyDescent="0.25">
      <c r="A57" s="76">
        <v>173</v>
      </c>
      <c r="B57" s="77" t="s">
        <v>102</v>
      </c>
      <c r="C57" s="76">
        <v>155</v>
      </c>
      <c r="D57" s="80">
        <v>5.87</v>
      </c>
      <c r="E57" s="80">
        <v>7.79</v>
      </c>
      <c r="F57" s="80">
        <v>26.64</v>
      </c>
      <c r="G57" s="80">
        <v>145.88</v>
      </c>
      <c r="H57" s="81">
        <v>0.128</v>
      </c>
      <c r="I57" s="81">
        <v>0.68</v>
      </c>
      <c r="J57" s="81">
        <v>3.1E-2</v>
      </c>
      <c r="K57" s="81">
        <v>0.41699999999999998</v>
      </c>
      <c r="L57" s="81">
        <v>105.48099999999999</v>
      </c>
      <c r="M57" s="81">
        <v>165.82</v>
      </c>
      <c r="N57" s="81">
        <v>50.164000000000001</v>
      </c>
      <c r="O57" s="81">
        <v>1.202</v>
      </c>
    </row>
    <row r="58" spans="1:15" x14ac:dyDescent="0.25">
      <c r="A58" s="78"/>
      <c r="B58" s="79" t="s">
        <v>68</v>
      </c>
      <c r="C58" s="76">
        <v>18</v>
      </c>
      <c r="D58" s="73">
        <v>1.39</v>
      </c>
      <c r="E58" s="73">
        <v>0.5</v>
      </c>
      <c r="F58" s="73">
        <v>9.1</v>
      </c>
      <c r="G58" s="73">
        <v>48.3</v>
      </c>
      <c r="H58" s="74">
        <v>1.2999999999999999E-2</v>
      </c>
      <c r="I58" s="74">
        <v>0</v>
      </c>
      <c r="J58" s="74">
        <v>0</v>
      </c>
      <c r="K58" s="74">
        <v>0.2</v>
      </c>
      <c r="L58" s="74">
        <v>2.2799999999999998</v>
      </c>
      <c r="M58" s="74">
        <v>7.8</v>
      </c>
      <c r="N58" s="74">
        <v>1.56</v>
      </c>
      <c r="O58" s="74">
        <v>0.14399999999999999</v>
      </c>
    </row>
    <row r="59" spans="1:15" ht="25.5" x14ac:dyDescent="0.25">
      <c r="A59" s="187" t="s">
        <v>140</v>
      </c>
      <c r="B59" s="79" t="s">
        <v>81</v>
      </c>
      <c r="C59" s="76">
        <v>215</v>
      </c>
      <c r="D59" s="13">
        <v>7.0000000000000007E-2</v>
      </c>
      <c r="E59" s="13">
        <v>0.02</v>
      </c>
      <c r="F59" s="13">
        <v>15</v>
      </c>
      <c r="G59" s="13">
        <v>60</v>
      </c>
      <c r="H59" s="25">
        <v>0</v>
      </c>
      <c r="I59" s="25">
        <v>0.03</v>
      </c>
      <c r="J59" s="25">
        <v>0</v>
      </c>
      <c r="K59" s="25">
        <v>0</v>
      </c>
      <c r="L59" s="25">
        <v>11.1</v>
      </c>
      <c r="M59" s="25">
        <v>2.8</v>
      </c>
      <c r="N59" s="25">
        <v>1.4</v>
      </c>
      <c r="O59" s="25">
        <v>0.28000000000000003</v>
      </c>
    </row>
    <row r="60" spans="1:15" x14ac:dyDescent="0.25">
      <c r="A60" s="78"/>
      <c r="B60" s="79" t="s">
        <v>73</v>
      </c>
      <c r="C60" s="76">
        <f t="shared" ref="C60:O60" si="6">SUM(C57:C59)</f>
        <v>388</v>
      </c>
      <c r="D60" s="76">
        <f t="shared" si="6"/>
        <v>7.33</v>
      </c>
      <c r="E60" s="76">
        <f t="shared" si="6"/>
        <v>8.3099999999999987</v>
      </c>
      <c r="F60" s="76">
        <f t="shared" si="6"/>
        <v>50.74</v>
      </c>
      <c r="G60" s="76">
        <f t="shared" si="6"/>
        <v>254.18</v>
      </c>
      <c r="H60" s="76">
        <f t="shared" si="6"/>
        <v>0.14100000000000001</v>
      </c>
      <c r="I60" s="76">
        <f t="shared" si="6"/>
        <v>0.71000000000000008</v>
      </c>
      <c r="J60" s="76">
        <f t="shared" si="6"/>
        <v>3.1E-2</v>
      </c>
      <c r="K60" s="76">
        <f t="shared" si="6"/>
        <v>0.61699999999999999</v>
      </c>
      <c r="L60" s="76">
        <f t="shared" si="6"/>
        <v>118.86099999999999</v>
      </c>
      <c r="M60" s="76">
        <f t="shared" si="6"/>
        <v>176.42000000000002</v>
      </c>
      <c r="N60" s="76">
        <f t="shared" si="6"/>
        <v>53.124000000000002</v>
      </c>
      <c r="O60" s="76">
        <f t="shared" si="6"/>
        <v>1.6259999999999999</v>
      </c>
    </row>
    <row r="61" spans="1:15" x14ac:dyDescent="0.25">
      <c r="A61" s="279" t="s">
        <v>42</v>
      </c>
      <c r="B61" s="279"/>
      <c r="C61" s="279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</row>
    <row r="62" spans="1:15" ht="25.5" x14ac:dyDescent="0.25">
      <c r="A62" s="56">
        <v>103</v>
      </c>
      <c r="B62" s="54" t="s">
        <v>57</v>
      </c>
      <c r="C62" s="57">
        <v>250</v>
      </c>
      <c r="D62" s="58">
        <v>2.69</v>
      </c>
      <c r="E62" s="58">
        <v>2.84</v>
      </c>
      <c r="F62" s="58">
        <v>17.46</v>
      </c>
      <c r="G62" s="58">
        <v>118.25</v>
      </c>
      <c r="H62" s="55">
        <v>0.113</v>
      </c>
      <c r="I62" s="55">
        <v>8.25</v>
      </c>
      <c r="J62" s="55">
        <v>0</v>
      </c>
      <c r="K62" s="55">
        <v>1.425</v>
      </c>
      <c r="L62" s="55">
        <v>29.2</v>
      </c>
      <c r="M62" s="55">
        <v>67.575000000000003</v>
      </c>
      <c r="N62" s="55">
        <v>27.274999999999999</v>
      </c>
      <c r="O62" s="55">
        <v>1.125</v>
      </c>
    </row>
    <row r="63" spans="1:15" ht="25.5" x14ac:dyDescent="0.25">
      <c r="A63" s="49" t="s">
        <v>58</v>
      </c>
      <c r="B63" s="50" t="s">
        <v>59</v>
      </c>
      <c r="C63" s="51">
        <v>90</v>
      </c>
      <c r="D63" s="52">
        <v>14.47</v>
      </c>
      <c r="E63" s="52">
        <v>17.47</v>
      </c>
      <c r="F63" s="52">
        <v>2.0499999999999998</v>
      </c>
      <c r="G63" s="52">
        <v>223.56</v>
      </c>
      <c r="H63" s="53">
        <v>7.0999999999999994E-2</v>
      </c>
      <c r="I63" s="53">
        <v>2.83</v>
      </c>
      <c r="J63" s="53">
        <v>7.0999999999999994E-2</v>
      </c>
      <c r="K63" s="53">
        <v>0.57399999999999995</v>
      </c>
      <c r="L63" s="53">
        <v>38.049999999999997</v>
      </c>
      <c r="M63" s="53">
        <v>154.63999999999999</v>
      </c>
      <c r="N63" s="53">
        <v>4.6079999999999997</v>
      </c>
      <c r="O63" s="53">
        <v>1.62</v>
      </c>
    </row>
    <row r="64" spans="1:15" x14ac:dyDescent="0.25">
      <c r="A64" s="161">
        <v>143</v>
      </c>
      <c r="B64" s="42" t="s">
        <v>60</v>
      </c>
      <c r="C64" s="32">
        <v>150</v>
      </c>
      <c r="D64" s="33">
        <v>2.6</v>
      </c>
      <c r="E64" s="33">
        <v>11.05</v>
      </c>
      <c r="F64" s="33">
        <v>12.8</v>
      </c>
      <c r="G64" s="33">
        <v>163.5</v>
      </c>
      <c r="H64" s="34">
        <v>0.09</v>
      </c>
      <c r="I64" s="34">
        <v>18.765000000000001</v>
      </c>
      <c r="J64" s="34">
        <v>3.9E-2</v>
      </c>
      <c r="K64" s="34">
        <v>2.9329999999999998</v>
      </c>
      <c r="L64" s="34">
        <v>53.94</v>
      </c>
      <c r="M64" s="34">
        <v>65.25</v>
      </c>
      <c r="N64" s="34">
        <v>24.39</v>
      </c>
      <c r="O64" s="34">
        <v>0.88500000000000001</v>
      </c>
    </row>
    <row r="65" spans="1:15" x14ac:dyDescent="0.25">
      <c r="A65" s="161" t="s">
        <v>136</v>
      </c>
      <c r="B65" s="42" t="s">
        <v>61</v>
      </c>
      <c r="C65" s="32">
        <v>200</v>
      </c>
      <c r="D65" s="33">
        <v>0.68</v>
      </c>
      <c r="E65" s="33">
        <v>0.28000000000000003</v>
      </c>
      <c r="F65" s="33">
        <v>20.76</v>
      </c>
      <c r="G65" s="33">
        <v>88.2</v>
      </c>
      <c r="H65" s="34">
        <v>1.2E-2</v>
      </c>
      <c r="I65" s="34">
        <v>100</v>
      </c>
      <c r="J65" s="34">
        <v>0</v>
      </c>
      <c r="K65" s="34">
        <v>0.76</v>
      </c>
      <c r="L65" s="34">
        <v>21.34</v>
      </c>
      <c r="M65" s="34">
        <v>3.44</v>
      </c>
      <c r="N65" s="34">
        <v>3.44</v>
      </c>
      <c r="O65" s="34">
        <v>0.63400000000000001</v>
      </c>
    </row>
    <row r="66" spans="1:15" x14ac:dyDescent="0.25">
      <c r="A66" s="161"/>
      <c r="B66" s="42" t="s">
        <v>46</v>
      </c>
      <c r="C66" s="32">
        <v>40</v>
      </c>
      <c r="D66" s="109">
        <v>4.8</v>
      </c>
      <c r="E66" s="109">
        <v>0.52</v>
      </c>
      <c r="F66" s="109">
        <v>22.2</v>
      </c>
      <c r="G66" s="109">
        <v>103</v>
      </c>
      <c r="H66" s="45">
        <v>6.3E-2</v>
      </c>
      <c r="I66" s="45">
        <v>0</v>
      </c>
      <c r="J66" s="45">
        <v>0</v>
      </c>
      <c r="K66" s="45">
        <v>0</v>
      </c>
      <c r="L66" s="45">
        <v>10.92</v>
      </c>
      <c r="M66" s="45">
        <v>34.86</v>
      </c>
      <c r="N66" s="45">
        <v>14.7</v>
      </c>
      <c r="O66" s="45">
        <v>0.67</v>
      </c>
    </row>
    <row r="67" spans="1:15" x14ac:dyDescent="0.25">
      <c r="A67" s="23"/>
      <c r="B67" s="77" t="s">
        <v>74</v>
      </c>
      <c r="C67" s="19">
        <f t="shared" ref="C67:O67" si="7">SUM(C62:C66)</f>
        <v>730</v>
      </c>
      <c r="D67" s="13">
        <f t="shared" si="7"/>
        <v>25.240000000000002</v>
      </c>
      <c r="E67" s="13">
        <f t="shared" si="7"/>
        <v>32.160000000000004</v>
      </c>
      <c r="F67" s="13">
        <f t="shared" si="7"/>
        <v>75.27000000000001</v>
      </c>
      <c r="G67" s="13">
        <f t="shared" si="7"/>
        <v>696.51</v>
      </c>
      <c r="H67" s="25">
        <f t="shared" si="7"/>
        <v>0.34900000000000003</v>
      </c>
      <c r="I67" s="25">
        <f t="shared" si="7"/>
        <v>129.845</v>
      </c>
      <c r="J67" s="25">
        <f t="shared" si="7"/>
        <v>0.10999999999999999</v>
      </c>
      <c r="K67" s="25">
        <f t="shared" si="7"/>
        <v>5.6920000000000002</v>
      </c>
      <c r="L67" s="25">
        <f t="shared" si="7"/>
        <v>153.44999999999999</v>
      </c>
      <c r="M67" s="25">
        <f t="shared" si="7"/>
        <v>325.76499999999999</v>
      </c>
      <c r="N67" s="25">
        <f t="shared" si="7"/>
        <v>74.412999999999997</v>
      </c>
      <c r="O67" s="25">
        <f t="shared" si="7"/>
        <v>4.9340000000000002</v>
      </c>
    </row>
    <row r="68" spans="1:15" x14ac:dyDescent="0.25">
      <c r="A68" s="23"/>
      <c r="B68" s="82" t="s">
        <v>75</v>
      </c>
      <c r="C68" s="86">
        <f t="shared" ref="C68:O68" si="8">C60+C67</f>
        <v>1118</v>
      </c>
      <c r="D68" s="87">
        <f t="shared" si="8"/>
        <v>32.57</v>
      </c>
      <c r="E68" s="87">
        <f t="shared" si="8"/>
        <v>40.47</v>
      </c>
      <c r="F68" s="87">
        <f t="shared" si="8"/>
        <v>126.01000000000002</v>
      </c>
      <c r="G68" s="87">
        <f t="shared" si="8"/>
        <v>950.69</v>
      </c>
      <c r="H68" s="88">
        <f t="shared" si="8"/>
        <v>0.49000000000000005</v>
      </c>
      <c r="I68" s="88">
        <f t="shared" si="8"/>
        <v>130.55500000000001</v>
      </c>
      <c r="J68" s="88">
        <f t="shared" si="8"/>
        <v>0.14099999999999999</v>
      </c>
      <c r="K68" s="88">
        <f t="shared" si="8"/>
        <v>6.3090000000000002</v>
      </c>
      <c r="L68" s="88">
        <f t="shared" si="8"/>
        <v>272.31099999999998</v>
      </c>
      <c r="M68" s="88">
        <f t="shared" si="8"/>
        <v>502.185</v>
      </c>
      <c r="N68" s="88">
        <f t="shared" si="8"/>
        <v>127.53700000000001</v>
      </c>
      <c r="O68" s="88">
        <f t="shared" si="8"/>
        <v>6.5600000000000005</v>
      </c>
    </row>
    <row r="69" spans="1:15" x14ac:dyDescent="0.25">
      <c r="A69" s="280" t="s">
        <v>28</v>
      </c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</row>
    <row r="70" spans="1:15" x14ac:dyDescent="0.25">
      <c r="A70" s="270" t="s">
        <v>76</v>
      </c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  <c r="N70" s="270"/>
      <c r="O70" s="270"/>
    </row>
    <row r="71" spans="1:15" x14ac:dyDescent="0.25">
      <c r="A71" s="277" t="s">
        <v>26</v>
      </c>
      <c r="B71" s="282" t="s">
        <v>24</v>
      </c>
      <c r="C71" s="277" t="s">
        <v>9</v>
      </c>
      <c r="D71" s="277" t="s">
        <v>10</v>
      </c>
      <c r="E71" s="277" t="s">
        <v>11</v>
      </c>
      <c r="F71" s="277" t="s">
        <v>12</v>
      </c>
      <c r="G71" s="277" t="s">
        <v>13</v>
      </c>
      <c r="H71" s="284" t="s">
        <v>14</v>
      </c>
      <c r="I71" s="285"/>
      <c r="J71" s="285"/>
      <c r="K71" s="286"/>
      <c r="L71" s="284" t="s">
        <v>15</v>
      </c>
      <c r="M71" s="285"/>
      <c r="N71" s="285"/>
      <c r="O71" s="286"/>
    </row>
    <row r="72" spans="1:15" x14ac:dyDescent="0.25">
      <c r="A72" s="278"/>
      <c r="B72" s="287"/>
      <c r="C72" s="278"/>
      <c r="D72" s="278"/>
      <c r="E72" s="278"/>
      <c r="F72" s="278"/>
      <c r="G72" s="278"/>
      <c r="H72" s="185" t="s">
        <v>16</v>
      </c>
      <c r="I72" s="185" t="s">
        <v>17</v>
      </c>
      <c r="J72" s="185" t="s">
        <v>18</v>
      </c>
      <c r="K72" s="185" t="s">
        <v>19</v>
      </c>
      <c r="L72" s="185" t="s">
        <v>20</v>
      </c>
      <c r="M72" s="185" t="s">
        <v>21</v>
      </c>
      <c r="N72" s="185" t="s">
        <v>22</v>
      </c>
      <c r="O72" s="185" t="s">
        <v>23</v>
      </c>
    </row>
    <row r="73" spans="1:15" ht="25.5" x14ac:dyDescent="0.25">
      <c r="A73" s="89">
        <v>204</v>
      </c>
      <c r="B73" s="92" t="s">
        <v>101</v>
      </c>
      <c r="C73" s="89">
        <v>125</v>
      </c>
      <c r="D73" s="90">
        <v>8.48</v>
      </c>
      <c r="E73" s="89">
        <v>11.4</v>
      </c>
      <c r="F73" s="89">
        <v>21.35</v>
      </c>
      <c r="G73" s="89">
        <v>222.2</v>
      </c>
      <c r="H73" s="91">
        <v>0.05</v>
      </c>
      <c r="I73" s="91">
        <v>0.14000000000000001</v>
      </c>
      <c r="J73" s="89">
        <v>0.08</v>
      </c>
      <c r="K73" s="89">
        <v>0.67800000000000005</v>
      </c>
      <c r="L73" s="89">
        <v>184.98</v>
      </c>
      <c r="M73" s="89">
        <v>126.9</v>
      </c>
      <c r="N73" s="89">
        <v>12.7</v>
      </c>
      <c r="O73" s="89">
        <v>0.77400000000000002</v>
      </c>
    </row>
    <row r="74" spans="1:15" x14ac:dyDescent="0.25">
      <c r="A74" s="95" t="s">
        <v>141</v>
      </c>
      <c r="B74" s="14" t="s">
        <v>71</v>
      </c>
      <c r="C74" s="89">
        <v>200</v>
      </c>
      <c r="D74" s="89">
        <v>3.16</v>
      </c>
      <c r="E74" s="89">
        <v>2.68</v>
      </c>
      <c r="F74" s="89">
        <v>15.94</v>
      </c>
      <c r="G74" s="90">
        <v>100</v>
      </c>
      <c r="H74" s="91">
        <v>0.04</v>
      </c>
      <c r="I74" s="91">
        <v>1.3</v>
      </c>
      <c r="J74" s="91">
        <v>0.02</v>
      </c>
      <c r="K74" s="91">
        <v>0</v>
      </c>
      <c r="L74" s="91">
        <v>125.78</v>
      </c>
      <c r="M74" s="91">
        <v>90</v>
      </c>
      <c r="N74" s="91">
        <v>14</v>
      </c>
      <c r="O74" s="91">
        <v>0.14000000000000001</v>
      </c>
    </row>
    <row r="75" spans="1:15" x14ac:dyDescent="0.25">
      <c r="A75" s="78"/>
      <c r="B75" s="79" t="s">
        <v>68</v>
      </c>
      <c r="C75" s="76">
        <v>18</v>
      </c>
      <c r="D75" s="73">
        <v>1.39</v>
      </c>
      <c r="E75" s="73">
        <v>0.5</v>
      </c>
      <c r="F75" s="73">
        <v>9.1</v>
      </c>
      <c r="G75" s="73">
        <v>48.3</v>
      </c>
      <c r="H75" s="74">
        <v>1.2999999999999999E-2</v>
      </c>
      <c r="I75" s="74">
        <v>0</v>
      </c>
      <c r="J75" s="74">
        <v>0</v>
      </c>
      <c r="K75" s="74">
        <v>0.2</v>
      </c>
      <c r="L75" s="74">
        <v>2.2799999999999998</v>
      </c>
      <c r="M75" s="74">
        <v>7.8</v>
      </c>
      <c r="N75" s="74">
        <v>1.56</v>
      </c>
      <c r="O75" s="74">
        <v>0.14399999999999999</v>
      </c>
    </row>
    <row r="76" spans="1:15" x14ac:dyDescent="0.25">
      <c r="A76" s="84"/>
      <c r="B76" s="79" t="s">
        <v>73</v>
      </c>
      <c r="C76" s="78">
        <f t="shared" ref="C76:O76" si="9">SUM(C73:C75)</f>
        <v>343</v>
      </c>
      <c r="D76" s="78">
        <f t="shared" si="9"/>
        <v>13.030000000000001</v>
      </c>
      <c r="E76" s="78">
        <f t="shared" si="9"/>
        <v>14.58</v>
      </c>
      <c r="F76" s="78">
        <f t="shared" si="9"/>
        <v>46.39</v>
      </c>
      <c r="G76" s="78">
        <f t="shared" si="9"/>
        <v>370.5</v>
      </c>
      <c r="H76" s="78">
        <f t="shared" si="9"/>
        <v>0.10299999999999999</v>
      </c>
      <c r="I76" s="78">
        <f t="shared" si="9"/>
        <v>1.44</v>
      </c>
      <c r="J76" s="78">
        <f t="shared" si="9"/>
        <v>0.1</v>
      </c>
      <c r="K76" s="78">
        <f t="shared" si="9"/>
        <v>0.87800000000000011</v>
      </c>
      <c r="L76" s="78">
        <f t="shared" si="9"/>
        <v>313.03999999999996</v>
      </c>
      <c r="M76" s="78">
        <f t="shared" si="9"/>
        <v>224.70000000000002</v>
      </c>
      <c r="N76" s="78">
        <f t="shared" si="9"/>
        <v>28.259999999999998</v>
      </c>
      <c r="O76" s="78">
        <f t="shared" si="9"/>
        <v>1.0580000000000001</v>
      </c>
    </row>
    <row r="77" spans="1:15" x14ac:dyDescent="0.25">
      <c r="A77" s="270" t="s">
        <v>42</v>
      </c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70"/>
    </row>
    <row r="78" spans="1:15" ht="38.25" x14ac:dyDescent="0.25">
      <c r="A78" s="112">
        <v>88</v>
      </c>
      <c r="B78" s="113" t="s">
        <v>64</v>
      </c>
      <c r="C78" s="114">
        <v>260</v>
      </c>
      <c r="D78" s="115">
        <v>2.0299999999999998</v>
      </c>
      <c r="E78" s="115">
        <v>6.45</v>
      </c>
      <c r="F78" s="115">
        <v>8.26</v>
      </c>
      <c r="G78" s="115">
        <v>105.95</v>
      </c>
      <c r="H78" s="116">
        <v>6.3E-2</v>
      </c>
      <c r="I78" s="116">
        <v>15.82</v>
      </c>
      <c r="J78" s="116">
        <v>0.01</v>
      </c>
      <c r="K78" s="116">
        <v>2.3530000000000002</v>
      </c>
      <c r="L78" s="116">
        <v>58.05</v>
      </c>
      <c r="M78" s="116">
        <v>55.1</v>
      </c>
      <c r="N78" s="116">
        <v>23.03</v>
      </c>
      <c r="O78" s="116">
        <v>0.85</v>
      </c>
    </row>
    <row r="79" spans="1:15" ht="25.5" x14ac:dyDescent="0.25">
      <c r="A79" s="8">
        <v>229</v>
      </c>
      <c r="B79" s="9" t="s">
        <v>95</v>
      </c>
      <c r="C79" s="18">
        <v>100</v>
      </c>
      <c r="D79" s="12">
        <v>10.76</v>
      </c>
      <c r="E79" s="12">
        <v>5.75</v>
      </c>
      <c r="F79" s="12">
        <v>3.8</v>
      </c>
      <c r="G79" s="12">
        <v>116</v>
      </c>
      <c r="H79" s="20">
        <v>0.05</v>
      </c>
      <c r="I79" s="20">
        <v>6.45</v>
      </c>
      <c r="J79" s="20">
        <v>6.0000000000000001E-3</v>
      </c>
      <c r="K79" s="20">
        <v>5.38</v>
      </c>
      <c r="L79" s="20">
        <v>36.950000000000003</v>
      </c>
      <c r="M79" s="20">
        <v>32.869999999999997</v>
      </c>
      <c r="N79" s="20">
        <v>37.28</v>
      </c>
      <c r="O79" s="20">
        <v>0.77</v>
      </c>
    </row>
    <row r="80" spans="1:15" ht="38.25" x14ac:dyDescent="0.25">
      <c r="A80" s="187" t="s">
        <v>83</v>
      </c>
      <c r="B80" s="22" t="s">
        <v>106</v>
      </c>
      <c r="C80" s="21">
        <v>180</v>
      </c>
      <c r="D80" s="13">
        <v>3.3</v>
      </c>
      <c r="E80" s="13">
        <v>4.83</v>
      </c>
      <c r="F80" s="13">
        <v>18.95</v>
      </c>
      <c r="G80" s="13">
        <v>140.85</v>
      </c>
      <c r="H80" s="25">
        <v>0.152</v>
      </c>
      <c r="I80" s="25">
        <v>19.21</v>
      </c>
      <c r="J80" s="25">
        <v>0</v>
      </c>
      <c r="K80" s="25">
        <v>0.39</v>
      </c>
      <c r="L80" s="25">
        <v>41.18</v>
      </c>
      <c r="M80" s="25">
        <v>94.4</v>
      </c>
      <c r="N80" s="25">
        <v>31.95</v>
      </c>
      <c r="O80" s="25">
        <v>1.19</v>
      </c>
    </row>
    <row r="81" spans="1:15" x14ac:dyDescent="0.25">
      <c r="A81" s="162" t="s">
        <v>137</v>
      </c>
      <c r="B81" s="29" t="s">
        <v>119</v>
      </c>
      <c r="C81" s="26">
        <v>200</v>
      </c>
      <c r="D81" s="27">
        <v>0.16</v>
      </c>
      <c r="E81" s="27">
        <v>0.16</v>
      </c>
      <c r="F81" s="27">
        <v>27.88</v>
      </c>
      <c r="G81" s="27">
        <v>114.6</v>
      </c>
      <c r="H81" s="28">
        <v>1.2E-2</v>
      </c>
      <c r="I81" s="28">
        <v>0.9</v>
      </c>
      <c r="J81" s="28">
        <v>0</v>
      </c>
      <c r="K81" s="28">
        <v>0.16</v>
      </c>
      <c r="L81" s="28">
        <v>14.18</v>
      </c>
      <c r="M81" s="28">
        <v>4.4000000000000004</v>
      </c>
      <c r="N81" s="28">
        <v>5.14</v>
      </c>
      <c r="O81" s="28">
        <v>0.95</v>
      </c>
    </row>
    <row r="82" spans="1:15" x14ac:dyDescent="0.25">
      <c r="A82" s="78"/>
      <c r="B82" s="79" t="s">
        <v>68</v>
      </c>
      <c r="C82" s="76">
        <v>18</v>
      </c>
      <c r="D82" s="73">
        <v>1.39</v>
      </c>
      <c r="E82" s="73">
        <v>0.5</v>
      </c>
      <c r="F82" s="73">
        <v>9.1</v>
      </c>
      <c r="G82" s="73">
        <v>48.3</v>
      </c>
      <c r="H82" s="74">
        <v>1.2999999999999999E-2</v>
      </c>
      <c r="I82" s="74">
        <v>0</v>
      </c>
      <c r="J82" s="74">
        <v>0</v>
      </c>
      <c r="K82" s="74">
        <v>0.2</v>
      </c>
      <c r="L82" s="74">
        <v>2.2799999999999998</v>
      </c>
      <c r="M82" s="74">
        <v>7.8</v>
      </c>
      <c r="N82" s="74">
        <v>1.56</v>
      </c>
      <c r="O82" s="74">
        <v>0.14399999999999999</v>
      </c>
    </row>
    <row r="83" spans="1:15" x14ac:dyDescent="0.25">
      <c r="A83" s="161"/>
      <c r="B83" s="42" t="s">
        <v>46</v>
      </c>
      <c r="C83" s="32">
        <v>40</v>
      </c>
      <c r="D83" s="109">
        <v>4.8</v>
      </c>
      <c r="E83" s="109">
        <v>0.52</v>
      </c>
      <c r="F83" s="109">
        <v>22.2</v>
      </c>
      <c r="G83" s="109">
        <v>103</v>
      </c>
      <c r="H83" s="48">
        <v>6.3E-2</v>
      </c>
      <c r="I83" s="48">
        <v>0</v>
      </c>
      <c r="J83" s="48">
        <v>0</v>
      </c>
      <c r="K83" s="48">
        <v>0</v>
      </c>
      <c r="L83" s="48">
        <v>10.92</v>
      </c>
      <c r="M83" s="48">
        <v>34.86</v>
      </c>
      <c r="N83" s="48">
        <v>14.7</v>
      </c>
      <c r="O83" s="48">
        <v>0.67</v>
      </c>
    </row>
    <row r="84" spans="1:15" x14ac:dyDescent="0.25">
      <c r="A84" s="23"/>
      <c r="B84" s="77" t="s">
        <v>74</v>
      </c>
      <c r="C84" s="19">
        <f t="shared" ref="C84:O84" si="10">SUM(C78:C83)</f>
        <v>798</v>
      </c>
      <c r="D84" s="13">
        <f t="shared" si="10"/>
        <v>22.44</v>
      </c>
      <c r="E84" s="13">
        <f t="shared" si="10"/>
        <v>18.21</v>
      </c>
      <c r="F84" s="13">
        <f t="shared" si="10"/>
        <v>90.19</v>
      </c>
      <c r="G84" s="13">
        <f t="shared" si="10"/>
        <v>628.69999999999993</v>
      </c>
      <c r="H84" s="25">
        <f t="shared" si="10"/>
        <v>0.35300000000000004</v>
      </c>
      <c r="I84" s="25">
        <f t="shared" si="10"/>
        <v>42.38</v>
      </c>
      <c r="J84" s="25">
        <f t="shared" si="10"/>
        <v>1.6E-2</v>
      </c>
      <c r="K84" s="25">
        <f t="shared" si="10"/>
        <v>8.4830000000000005</v>
      </c>
      <c r="L84" s="25">
        <f t="shared" si="10"/>
        <v>163.56</v>
      </c>
      <c r="M84" s="25">
        <f t="shared" si="10"/>
        <v>229.43</v>
      </c>
      <c r="N84" s="25">
        <f t="shared" si="10"/>
        <v>113.66000000000001</v>
      </c>
      <c r="O84" s="25">
        <f t="shared" si="10"/>
        <v>4.5739999999999998</v>
      </c>
    </row>
    <row r="85" spans="1:15" x14ac:dyDescent="0.25">
      <c r="A85" s="23"/>
      <c r="B85" s="82" t="s">
        <v>75</v>
      </c>
      <c r="C85" s="86">
        <f t="shared" ref="C85:O85" si="11">C76+C84</f>
        <v>1141</v>
      </c>
      <c r="D85" s="87">
        <f t="shared" si="11"/>
        <v>35.47</v>
      </c>
      <c r="E85" s="87">
        <f t="shared" si="11"/>
        <v>32.79</v>
      </c>
      <c r="F85" s="87">
        <f t="shared" si="11"/>
        <v>136.57999999999998</v>
      </c>
      <c r="G85" s="87">
        <f t="shared" si="11"/>
        <v>999.19999999999993</v>
      </c>
      <c r="H85" s="88">
        <f t="shared" si="11"/>
        <v>0.45600000000000002</v>
      </c>
      <c r="I85" s="88">
        <f t="shared" si="11"/>
        <v>43.82</v>
      </c>
      <c r="J85" s="88">
        <f t="shared" si="11"/>
        <v>0.11600000000000001</v>
      </c>
      <c r="K85" s="88">
        <f t="shared" si="11"/>
        <v>9.3610000000000007</v>
      </c>
      <c r="L85" s="88">
        <f t="shared" si="11"/>
        <v>476.59999999999997</v>
      </c>
      <c r="M85" s="88">
        <f t="shared" si="11"/>
        <v>454.13</v>
      </c>
      <c r="N85" s="88">
        <f t="shared" si="11"/>
        <v>141.92000000000002</v>
      </c>
      <c r="O85" s="88">
        <f t="shared" si="11"/>
        <v>5.6319999999999997</v>
      </c>
    </row>
    <row r="86" spans="1:15" x14ac:dyDescent="0.25">
      <c r="A86" s="85" t="s">
        <v>29</v>
      </c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</row>
    <row r="87" spans="1:15" x14ac:dyDescent="0.25">
      <c r="A87" s="270" t="s">
        <v>76</v>
      </c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</row>
    <row r="88" spans="1:15" x14ac:dyDescent="0.25">
      <c r="A88" s="277" t="s">
        <v>26</v>
      </c>
      <c r="B88" s="275" t="s">
        <v>24</v>
      </c>
      <c r="C88" s="269" t="s">
        <v>9</v>
      </c>
      <c r="D88" s="269" t="s">
        <v>10</v>
      </c>
      <c r="E88" s="269" t="s">
        <v>11</v>
      </c>
      <c r="F88" s="269" t="s">
        <v>12</v>
      </c>
      <c r="G88" s="269" t="s">
        <v>13</v>
      </c>
      <c r="H88" s="269" t="s">
        <v>14</v>
      </c>
      <c r="I88" s="269"/>
      <c r="J88" s="269"/>
      <c r="K88" s="269"/>
      <c r="L88" s="269" t="s">
        <v>15</v>
      </c>
      <c r="M88" s="269"/>
      <c r="N88" s="269"/>
      <c r="O88" s="269"/>
    </row>
    <row r="89" spans="1:15" x14ac:dyDescent="0.25">
      <c r="A89" s="278"/>
      <c r="B89" s="275"/>
      <c r="C89" s="269"/>
      <c r="D89" s="269"/>
      <c r="E89" s="269"/>
      <c r="F89" s="269"/>
      <c r="G89" s="269"/>
      <c r="H89" s="185" t="s">
        <v>16</v>
      </c>
      <c r="I89" s="185" t="s">
        <v>17</v>
      </c>
      <c r="J89" s="185" t="s">
        <v>18</v>
      </c>
      <c r="K89" s="185" t="s">
        <v>19</v>
      </c>
      <c r="L89" s="185" t="s">
        <v>20</v>
      </c>
      <c r="M89" s="185" t="s">
        <v>21</v>
      </c>
      <c r="N89" s="185" t="s">
        <v>22</v>
      </c>
      <c r="O89" s="185" t="s">
        <v>23</v>
      </c>
    </row>
    <row r="90" spans="1:15" ht="15" customHeight="1" x14ac:dyDescent="0.25">
      <c r="A90" s="96">
        <v>174</v>
      </c>
      <c r="B90" s="79" t="s">
        <v>77</v>
      </c>
      <c r="C90" s="76">
        <v>150</v>
      </c>
      <c r="D90" s="76">
        <v>4.4400000000000004</v>
      </c>
      <c r="E90" s="76">
        <v>2.7</v>
      </c>
      <c r="F90" s="76">
        <v>32.119999999999997</v>
      </c>
      <c r="G90" s="76">
        <v>171</v>
      </c>
      <c r="H90" s="76">
        <v>4.4999999999999998E-2</v>
      </c>
      <c r="I90" s="81">
        <v>0.72</v>
      </c>
      <c r="J90" s="76">
        <v>1.0999999999999999E-2</v>
      </c>
      <c r="K90" s="81">
        <v>0.09</v>
      </c>
      <c r="L90" s="76">
        <v>96.203000000000003</v>
      </c>
      <c r="M90" s="81">
        <v>115.83</v>
      </c>
      <c r="N90" s="76">
        <v>27.344999999999999</v>
      </c>
      <c r="O90" s="76">
        <v>0.435</v>
      </c>
    </row>
    <row r="91" spans="1:15" ht="31.15" customHeight="1" x14ac:dyDescent="0.25">
      <c r="A91" s="187" t="s">
        <v>142</v>
      </c>
      <c r="B91" s="10" t="s">
        <v>82</v>
      </c>
      <c r="C91" s="67">
        <v>215</v>
      </c>
      <c r="D91" s="13">
        <v>7.0000000000000007E-2</v>
      </c>
      <c r="E91" s="13">
        <v>0.02</v>
      </c>
      <c r="F91" s="13">
        <v>15</v>
      </c>
      <c r="G91" s="13">
        <v>60</v>
      </c>
      <c r="H91" s="25">
        <v>0</v>
      </c>
      <c r="I91" s="25">
        <v>0.03</v>
      </c>
      <c r="J91" s="25">
        <v>0</v>
      </c>
      <c r="K91" s="25">
        <v>0</v>
      </c>
      <c r="L91" s="25">
        <v>11.1</v>
      </c>
      <c r="M91" s="25">
        <v>2.8</v>
      </c>
      <c r="N91" s="25">
        <v>1.4</v>
      </c>
      <c r="O91" s="25">
        <v>0.28000000000000003</v>
      </c>
    </row>
    <row r="92" spans="1:15" x14ac:dyDescent="0.25">
      <c r="A92" s="78"/>
      <c r="B92" s="79" t="s">
        <v>68</v>
      </c>
      <c r="C92" s="76">
        <v>18</v>
      </c>
      <c r="D92" s="73">
        <v>1.39</v>
      </c>
      <c r="E92" s="73">
        <v>0.5</v>
      </c>
      <c r="F92" s="73">
        <v>9.1</v>
      </c>
      <c r="G92" s="73">
        <v>48.3</v>
      </c>
      <c r="H92" s="74">
        <v>1.2999999999999999E-2</v>
      </c>
      <c r="I92" s="74">
        <v>0</v>
      </c>
      <c r="J92" s="74">
        <v>0</v>
      </c>
      <c r="K92" s="74">
        <v>0.2</v>
      </c>
      <c r="L92" s="74">
        <v>2.2799999999999998</v>
      </c>
      <c r="M92" s="74">
        <v>7.8</v>
      </c>
      <c r="N92" s="74">
        <v>1.56</v>
      </c>
      <c r="O92" s="74">
        <v>0.14399999999999999</v>
      </c>
    </row>
    <row r="93" spans="1:15" x14ac:dyDescent="0.25">
      <c r="A93" s="84"/>
      <c r="B93" s="79" t="s">
        <v>73</v>
      </c>
      <c r="C93" s="78">
        <f t="shared" ref="C93:O93" si="12">SUM(C90:C92)</f>
        <v>383</v>
      </c>
      <c r="D93" s="78">
        <f t="shared" si="12"/>
        <v>5.9</v>
      </c>
      <c r="E93" s="78">
        <f t="shared" si="12"/>
        <v>3.22</v>
      </c>
      <c r="F93" s="78">
        <f t="shared" si="12"/>
        <v>56.22</v>
      </c>
      <c r="G93" s="93">
        <f t="shared" si="12"/>
        <v>279.3</v>
      </c>
      <c r="H93" s="94">
        <f t="shared" si="12"/>
        <v>5.7999999999999996E-2</v>
      </c>
      <c r="I93" s="94">
        <f t="shared" si="12"/>
        <v>0.75</v>
      </c>
      <c r="J93" s="94">
        <f t="shared" si="12"/>
        <v>1.0999999999999999E-2</v>
      </c>
      <c r="K93" s="94">
        <f t="shared" si="12"/>
        <v>0.29000000000000004</v>
      </c>
      <c r="L93" s="94">
        <f t="shared" si="12"/>
        <v>109.583</v>
      </c>
      <c r="M93" s="94">
        <f t="shared" si="12"/>
        <v>126.42999999999999</v>
      </c>
      <c r="N93" s="94">
        <f t="shared" si="12"/>
        <v>30.304999999999996</v>
      </c>
      <c r="O93" s="94">
        <f t="shared" si="12"/>
        <v>0.8590000000000001</v>
      </c>
    </row>
    <row r="94" spans="1:15" x14ac:dyDescent="0.25">
      <c r="A94" s="270" t="s">
        <v>42</v>
      </c>
      <c r="B94" s="270"/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  <c r="O94" s="270"/>
    </row>
    <row r="95" spans="1:15" x14ac:dyDescent="0.25">
      <c r="A95" s="35">
        <v>102</v>
      </c>
      <c r="B95" s="31" t="s">
        <v>56</v>
      </c>
      <c r="C95" s="36">
        <v>250</v>
      </c>
      <c r="D95" s="37">
        <v>5.49</v>
      </c>
      <c r="E95" s="37">
        <v>5.27</v>
      </c>
      <c r="F95" s="37">
        <v>16.54</v>
      </c>
      <c r="G95" s="37">
        <v>148.25</v>
      </c>
      <c r="H95" s="34">
        <v>0.22800000000000001</v>
      </c>
      <c r="I95" s="34">
        <v>5.8250000000000002</v>
      </c>
      <c r="J95" s="34">
        <v>0</v>
      </c>
      <c r="K95" s="34">
        <v>2.4249999999999998</v>
      </c>
      <c r="L95" s="34">
        <v>5.8250000000000002</v>
      </c>
      <c r="M95" s="34">
        <v>88.1</v>
      </c>
      <c r="N95" s="34">
        <v>35.575000000000003</v>
      </c>
      <c r="O95" s="34">
        <v>2.0499999999999998</v>
      </c>
    </row>
    <row r="96" spans="1:15" ht="25.5" x14ac:dyDescent="0.25">
      <c r="A96" s="8" t="s">
        <v>139</v>
      </c>
      <c r="B96" s="9" t="s">
        <v>90</v>
      </c>
      <c r="C96" s="18">
        <v>90</v>
      </c>
      <c r="D96" s="12">
        <v>7.79</v>
      </c>
      <c r="E96" s="12">
        <v>17.27</v>
      </c>
      <c r="F96" s="12">
        <v>9.9</v>
      </c>
      <c r="G96" s="12">
        <v>203.96</v>
      </c>
      <c r="H96" s="20">
        <v>0.22600000000000001</v>
      </c>
      <c r="I96" s="20">
        <v>2.968</v>
      </c>
      <c r="J96" s="20">
        <v>0.01</v>
      </c>
      <c r="K96" s="20">
        <v>2.1659999999999999</v>
      </c>
      <c r="L96" s="20">
        <v>14.23</v>
      </c>
      <c r="M96" s="20">
        <v>99.51</v>
      </c>
      <c r="N96" s="20">
        <v>22.08</v>
      </c>
      <c r="O96" s="20">
        <v>1.296</v>
      </c>
    </row>
    <row r="97" spans="1:15" ht="38.25" x14ac:dyDescent="0.25">
      <c r="A97" s="77" t="s">
        <v>107</v>
      </c>
      <c r="B97" s="77" t="s">
        <v>108</v>
      </c>
      <c r="C97" s="21">
        <v>150</v>
      </c>
      <c r="D97" s="13">
        <v>6.42</v>
      </c>
      <c r="E97" s="13">
        <v>4.5949999999999998</v>
      </c>
      <c r="F97" s="13">
        <v>28.25</v>
      </c>
      <c r="G97" s="13">
        <v>179.55</v>
      </c>
      <c r="H97" s="25">
        <v>6.8000000000000005E-2</v>
      </c>
      <c r="I97" s="25">
        <v>0.57799999999999996</v>
      </c>
      <c r="J97" s="25">
        <v>1E-3</v>
      </c>
      <c r="K97" s="25">
        <v>0.97</v>
      </c>
      <c r="L97" s="25">
        <v>15.96</v>
      </c>
      <c r="M97" s="25">
        <v>47.895000000000003</v>
      </c>
      <c r="N97" s="25">
        <v>24.495000000000001</v>
      </c>
      <c r="O97" s="25">
        <v>1.208</v>
      </c>
    </row>
    <row r="98" spans="1:15" x14ac:dyDescent="0.25">
      <c r="A98" s="187"/>
      <c r="B98" s="22" t="s">
        <v>51</v>
      </c>
      <c r="C98" s="21">
        <v>200</v>
      </c>
      <c r="D98" s="13">
        <v>0</v>
      </c>
      <c r="E98" s="13">
        <v>0</v>
      </c>
      <c r="F98" s="13">
        <v>26</v>
      </c>
      <c r="G98" s="13">
        <v>105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</row>
    <row r="99" spans="1:15" x14ac:dyDescent="0.25">
      <c r="A99" s="161"/>
      <c r="B99" s="42" t="s">
        <v>46</v>
      </c>
      <c r="C99" s="32">
        <v>40</v>
      </c>
      <c r="D99" s="109">
        <v>4.8</v>
      </c>
      <c r="E99" s="109">
        <v>0.52</v>
      </c>
      <c r="F99" s="109">
        <v>22.2</v>
      </c>
      <c r="G99" s="109">
        <v>103</v>
      </c>
      <c r="H99" s="102">
        <v>6.3E-2</v>
      </c>
      <c r="I99" s="102">
        <v>0</v>
      </c>
      <c r="J99" s="102">
        <v>0</v>
      </c>
      <c r="K99" s="102">
        <v>0</v>
      </c>
      <c r="L99" s="102">
        <v>10.92</v>
      </c>
      <c r="M99" s="102">
        <v>34.86</v>
      </c>
      <c r="N99" s="102">
        <v>14.7</v>
      </c>
      <c r="O99" s="102">
        <v>0.67</v>
      </c>
    </row>
    <row r="100" spans="1:15" x14ac:dyDescent="0.25">
      <c r="A100" s="23"/>
      <c r="B100" s="77" t="s">
        <v>74</v>
      </c>
      <c r="C100" s="19">
        <f t="shared" ref="C100:O100" si="13">SUM(C95:C99)</f>
        <v>730</v>
      </c>
      <c r="D100" s="13">
        <f t="shared" si="13"/>
        <v>24.500000000000004</v>
      </c>
      <c r="E100" s="13">
        <f t="shared" si="13"/>
        <v>27.654999999999998</v>
      </c>
      <c r="F100" s="13">
        <f t="shared" si="13"/>
        <v>102.89</v>
      </c>
      <c r="G100" s="13">
        <f t="shared" si="13"/>
        <v>739.76</v>
      </c>
      <c r="H100" s="25">
        <f t="shared" si="13"/>
        <v>0.58499999999999996</v>
      </c>
      <c r="I100" s="25">
        <f t="shared" si="13"/>
        <v>9.3709999999999987</v>
      </c>
      <c r="J100" s="25">
        <f t="shared" si="13"/>
        <v>1.0999999999999999E-2</v>
      </c>
      <c r="K100" s="25">
        <f t="shared" si="13"/>
        <v>5.5609999999999991</v>
      </c>
      <c r="L100" s="25">
        <f t="shared" si="13"/>
        <v>46.935000000000002</v>
      </c>
      <c r="M100" s="25">
        <f t="shared" si="13"/>
        <v>270.36500000000001</v>
      </c>
      <c r="N100" s="25">
        <f t="shared" si="13"/>
        <v>96.850000000000009</v>
      </c>
      <c r="O100" s="25">
        <f t="shared" si="13"/>
        <v>5.2240000000000002</v>
      </c>
    </row>
    <row r="101" spans="1:15" x14ac:dyDescent="0.25">
      <c r="A101" s="23"/>
      <c r="B101" s="82" t="s">
        <v>75</v>
      </c>
      <c r="C101" s="86">
        <f t="shared" ref="C101:O101" si="14">C93+C100</f>
        <v>1113</v>
      </c>
      <c r="D101" s="87">
        <f t="shared" si="14"/>
        <v>30.400000000000006</v>
      </c>
      <c r="E101" s="87">
        <f t="shared" si="14"/>
        <v>30.874999999999996</v>
      </c>
      <c r="F101" s="87">
        <f t="shared" si="14"/>
        <v>159.11000000000001</v>
      </c>
      <c r="G101" s="87">
        <f t="shared" si="14"/>
        <v>1019.06</v>
      </c>
      <c r="H101" s="88">
        <f t="shared" si="14"/>
        <v>0.64300000000000002</v>
      </c>
      <c r="I101" s="88">
        <f t="shared" si="14"/>
        <v>10.120999999999999</v>
      </c>
      <c r="J101" s="88">
        <f t="shared" si="14"/>
        <v>2.1999999999999999E-2</v>
      </c>
      <c r="K101" s="88">
        <f t="shared" si="14"/>
        <v>5.8509999999999991</v>
      </c>
      <c r="L101" s="88">
        <f t="shared" si="14"/>
        <v>156.518</v>
      </c>
      <c r="M101" s="88">
        <f t="shared" si="14"/>
        <v>396.79500000000002</v>
      </c>
      <c r="N101" s="88">
        <f t="shared" si="14"/>
        <v>127.155</v>
      </c>
      <c r="O101" s="88">
        <f t="shared" si="14"/>
        <v>6.0830000000000002</v>
      </c>
    </row>
    <row r="102" spans="1:15" x14ac:dyDescent="0.25">
      <c r="A102" s="85" t="s">
        <v>30</v>
      </c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</row>
    <row r="103" spans="1:15" x14ac:dyDescent="0.25">
      <c r="A103" s="85" t="s">
        <v>31</v>
      </c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</row>
    <row r="104" spans="1:15" x14ac:dyDescent="0.25">
      <c r="A104" s="283" t="s">
        <v>76</v>
      </c>
      <c r="B104" s="283"/>
      <c r="C104" s="283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</row>
    <row r="105" spans="1:15" x14ac:dyDescent="0.25">
      <c r="A105" s="277" t="s">
        <v>26</v>
      </c>
      <c r="B105" s="275" t="s">
        <v>24</v>
      </c>
      <c r="C105" s="269" t="s">
        <v>9</v>
      </c>
      <c r="D105" s="269" t="s">
        <v>10</v>
      </c>
      <c r="E105" s="269" t="s">
        <v>11</v>
      </c>
      <c r="F105" s="269" t="s">
        <v>12</v>
      </c>
      <c r="G105" s="269" t="s">
        <v>13</v>
      </c>
      <c r="H105" s="269" t="s">
        <v>14</v>
      </c>
      <c r="I105" s="269"/>
      <c r="J105" s="269"/>
      <c r="K105" s="269"/>
      <c r="L105" s="269" t="s">
        <v>15</v>
      </c>
      <c r="M105" s="269"/>
      <c r="N105" s="269"/>
      <c r="O105" s="269"/>
    </row>
    <row r="106" spans="1:15" x14ac:dyDescent="0.25">
      <c r="A106" s="278"/>
      <c r="B106" s="275"/>
      <c r="C106" s="269"/>
      <c r="D106" s="269"/>
      <c r="E106" s="269"/>
      <c r="F106" s="269"/>
      <c r="G106" s="269"/>
      <c r="H106" s="163" t="s">
        <v>16</v>
      </c>
      <c r="I106" s="163" t="s">
        <v>17</v>
      </c>
      <c r="J106" s="163" t="s">
        <v>18</v>
      </c>
      <c r="K106" s="163" t="s">
        <v>19</v>
      </c>
      <c r="L106" s="163" t="s">
        <v>20</v>
      </c>
      <c r="M106" s="163" t="s">
        <v>21</v>
      </c>
      <c r="N106" s="163" t="s">
        <v>22</v>
      </c>
      <c r="O106" s="163" t="s">
        <v>23</v>
      </c>
    </row>
    <row r="107" spans="1:15" ht="25.5" x14ac:dyDescent="0.25">
      <c r="A107" s="89">
        <v>204</v>
      </c>
      <c r="B107" s="92" t="s">
        <v>101</v>
      </c>
      <c r="C107" s="89">
        <v>125</v>
      </c>
      <c r="D107" s="90">
        <v>8.4600000000000009</v>
      </c>
      <c r="E107" s="89">
        <v>9.9499999999999993</v>
      </c>
      <c r="F107" s="89">
        <v>21.32</v>
      </c>
      <c r="G107" s="89">
        <v>209</v>
      </c>
      <c r="H107" s="91">
        <v>0.05</v>
      </c>
      <c r="I107" s="91">
        <v>0.14000000000000001</v>
      </c>
      <c r="J107" s="89">
        <v>7.1999999999999995E-2</v>
      </c>
      <c r="K107" s="89">
        <v>0.67</v>
      </c>
      <c r="L107" s="89">
        <v>184.5</v>
      </c>
      <c r="M107" s="89">
        <v>126.3</v>
      </c>
      <c r="N107" s="89">
        <v>12.7</v>
      </c>
      <c r="O107" s="89">
        <v>0.77</v>
      </c>
    </row>
    <row r="108" spans="1:15" x14ac:dyDescent="0.25">
      <c r="A108" s="95" t="s">
        <v>141</v>
      </c>
      <c r="B108" s="14" t="s">
        <v>71</v>
      </c>
      <c r="C108" s="89">
        <v>200</v>
      </c>
      <c r="D108" s="89">
        <v>3.16</v>
      </c>
      <c r="E108" s="89">
        <v>2.68</v>
      </c>
      <c r="F108" s="89">
        <v>15.94</v>
      </c>
      <c r="G108" s="90">
        <v>100</v>
      </c>
      <c r="H108" s="91">
        <v>0.04</v>
      </c>
      <c r="I108" s="91">
        <v>1.3</v>
      </c>
      <c r="J108" s="91">
        <v>0.02</v>
      </c>
      <c r="K108" s="91">
        <v>0</v>
      </c>
      <c r="L108" s="91">
        <v>125.78</v>
      </c>
      <c r="M108" s="91">
        <v>90</v>
      </c>
      <c r="N108" s="91">
        <v>14</v>
      </c>
      <c r="O108" s="91">
        <v>0.14000000000000001</v>
      </c>
    </row>
    <row r="109" spans="1:15" x14ac:dyDescent="0.25">
      <c r="A109" s="78"/>
      <c r="B109" s="79" t="s">
        <v>68</v>
      </c>
      <c r="C109" s="76">
        <v>18</v>
      </c>
      <c r="D109" s="73">
        <v>1.39</v>
      </c>
      <c r="E109" s="73">
        <v>0.5</v>
      </c>
      <c r="F109" s="73">
        <v>9.1</v>
      </c>
      <c r="G109" s="73">
        <v>48.3</v>
      </c>
      <c r="H109" s="74">
        <v>1.2999999999999999E-2</v>
      </c>
      <c r="I109" s="74">
        <v>0</v>
      </c>
      <c r="J109" s="74">
        <v>0</v>
      </c>
      <c r="K109" s="74">
        <v>0.2</v>
      </c>
      <c r="L109" s="74">
        <v>2.2799999999999998</v>
      </c>
      <c r="M109" s="74">
        <v>7.8</v>
      </c>
      <c r="N109" s="74">
        <v>1.56</v>
      </c>
      <c r="O109" s="74">
        <v>0.14399999999999999</v>
      </c>
    </row>
    <row r="110" spans="1:15" x14ac:dyDescent="0.25">
      <c r="A110" s="78"/>
      <c r="B110" s="79" t="s">
        <v>73</v>
      </c>
      <c r="C110" s="78">
        <f t="shared" ref="C110:O110" si="15">SUM(C107:C109)</f>
        <v>343</v>
      </c>
      <c r="D110" s="78">
        <f t="shared" si="15"/>
        <v>13.010000000000002</v>
      </c>
      <c r="E110" s="93">
        <f t="shared" si="15"/>
        <v>13.129999999999999</v>
      </c>
      <c r="F110" s="78">
        <f t="shared" si="15"/>
        <v>46.36</v>
      </c>
      <c r="G110" s="93">
        <f t="shared" si="15"/>
        <v>357.3</v>
      </c>
      <c r="H110" s="94">
        <f t="shared" si="15"/>
        <v>0.10299999999999999</v>
      </c>
      <c r="I110" s="94">
        <f t="shared" si="15"/>
        <v>1.44</v>
      </c>
      <c r="J110" s="94">
        <f t="shared" si="15"/>
        <v>9.1999999999999998E-2</v>
      </c>
      <c r="K110" s="94">
        <f t="shared" si="15"/>
        <v>0.87000000000000011</v>
      </c>
      <c r="L110" s="94">
        <f t="shared" si="15"/>
        <v>312.55999999999995</v>
      </c>
      <c r="M110" s="94">
        <f t="shared" si="15"/>
        <v>224.10000000000002</v>
      </c>
      <c r="N110" s="94">
        <f t="shared" si="15"/>
        <v>28.259999999999998</v>
      </c>
      <c r="O110" s="94">
        <f t="shared" si="15"/>
        <v>1.054</v>
      </c>
    </row>
    <row r="111" spans="1:15" x14ac:dyDescent="0.25">
      <c r="A111" s="270" t="s">
        <v>42</v>
      </c>
      <c r="B111" s="270"/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  <c r="O111" s="270"/>
    </row>
    <row r="112" spans="1:15" ht="25.5" x14ac:dyDescent="0.25">
      <c r="A112" s="60">
        <v>96</v>
      </c>
      <c r="B112" s="59" t="s">
        <v>44</v>
      </c>
      <c r="C112" s="61">
        <v>260</v>
      </c>
      <c r="D112" s="62">
        <v>2.2799999999999998</v>
      </c>
      <c r="E112" s="62">
        <v>6.59</v>
      </c>
      <c r="F112" s="62">
        <v>12.34</v>
      </c>
      <c r="G112" s="62">
        <v>123.45</v>
      </c>
      <c r="H112" s="28">
        <v>9.2999999999999999E-2</v>
      </c>
      <c r="I112" s="28">
        <v>8.42</v>
      </c>
      <c r="J112" s="28">
        <v>0.01</v>
      </c>
      <c r="K112" s="28">
        <v>2.3530000000000002</v>
      </c>
      <c r="L112" s="28">
        <v>37.950000000000003</v>
      </c>
      <c r="M112" s="28">
        <v>62.83</v>
      </c>
      <c r="N112" s="28">
        <v>25.08</v>
      </c>
      <c r="O112" s="28">
        <v>0.95</v>
      </c>
    </row>
    <row r="113" spans="1:15" x14ac:dyDescent="0.25">
      <c r="A113" s="60" t="s">
        <v>52</v>
      </c>
      <c r="B113" s="63" t="s">
        <v>53</v>
      </c>
      <c r="C113" s="64">
        <v>90</v>
      </c>
      <c r="D113" s="65">
        <v>13.8</v>
      </c>
      <c r="E113" s="65">
        <v>10.65</v>
      </c>
      <c r="F113" s="65">
        <v>2.11</v>
      </c>
      <c r="G113" s="65">
        <v>159.57</v>
      </c>
      <c r="H113" s="66">
        <v>5.3999999999999999E-2</v>
      </c>
      <c r="I113" s="66">
        <v>2.11</v>
      </c>
      <c r="J113" s="66">
        <v>3.5000000000000003E-2</v>
      </c>
      <c r="K113" s="66">
        <v>1.8979999999999999</v>
      </c>
      <c r="L113" s="66">
        <v>39.07</v>
      </c>
      <c r="M113" s="66">
        <v>103.41</v>
      </c>
      <c r="N113" s="66">
        <v>15.186</v>
      </c>
      <c r="O113" s="66">
        <v>1.0920000000000001</v>
      </c>
    </row>
    <row r="114" spans="1:15" ht="42.75" customHeight="1" x14ac:dyDescent="0.25">
      <c r="A114" s="162" t="s">
        <v>172</v>
      </c>
      <c r="B114" s="29" t="s">
        <v>173</v>
      </c>
      <c r="C114" s="21">
        <v>150</v>
      </c>
      <c r="D114" s="13">
        <v>7.32</v>
      </c>
      <c r="E114" s="13">
        <v>4.84</v>
      </c>
      <c r="F114" s="13">
        <v>35.65</v>
      </c>
      <c r="G114" s="13">
        <v>210.4</v>
      </c>
      <c r="H114" s="25">
        <v>9.5000000000000001E-2</v>
      </c>
      <c r="I114" s="25">
        <v>1.3149999999999999</v>
      </c>
      <c r="J114" s="25">
        <v>0</v>
      </c>
      <c r="K114" s="25">
        <v>0.77500000000000002</v>
      </c>
      <c r="L114" s="25">
        <v>22.85</v>
      </c>
      <c r="M114" s="25">
        <v>114.31</v>
      </c>
      <c r="N114" s="25">
        <v>30.715</v>
      </c>
      <c r="O114" s="25">
        <v>2.02</v>
      </c>
    </row>
    <row r="115" spans="1:15" ht="25.5" x14ac:dyDescent="0.25">
      <c r="A115" s="162" t="s">
        <v>138</v>
      </c>
      <c r="B115" s="29" t="s">
        <v>115</v>
      </c>
      <c r="C115" s="26">
        <v>200</v>
      </c>
      <c r="D115" s="27">
        <v>0.3</v>
      </c>
      <c r="E115" s="27">
        <v>0.12</v>
      </c>
      <c r="F115" s="27">
        <v>22.15</v>
      </c>
      <c r="G115" s="27">
        <v>90.8</v>
      </c>
      <c r="H115" s="28">
        <v>8.0000000000000002E-3</v>
      </c>
      <c r="I115" s="28">
        <v>25.8</v>
      </c>
      <c r="J115" s="28">
        <v>0</v>
      </c>
      <c r="K115" s="28">
        <v>0.21</v>
      </c>
      <c r="L115" s="28">
        <v>19.18</v>
      </c>
      <c r="M115" s="28">
        <v>9.9</v>
      </c>
      <c r="N115" s="28">
        <v>9.3000000000000007</v>
      </c>
      <c r="O115" s="28">
        <v>0.45</v>
      </c>
    </row>
    <row r="116" spans="1:15" x14ac:dyDescent="0.25">
      <c r="A116" s="161"/>
      <c r="B116" s="42" t="s">
        <v>46</v>
      </c>
      <c r="C116" s="32">
        <v>40</v>
      </c>
      <c r="D116" s="109">
        <v>4.8</v>
      </c>
      <c r="E116" s="109">
        <v>0.52</v>
      </c>
      <c r="F116" s="109">
        <v>22.2</v>
      </c>
      <c r="G116" s="109">
        <v>103</v>
      </c>
      <c r="H116" s="48">
        <v>6.3E-2</v>
      </c>
      <c r="I116" s="48">
        <v>0</v>
      </c>
      <c r="J116" s="48">
        <v>0</v>
      </c>
      <c r="K116" s="48">
        <v>0</v>
      </c>
      <c r="L116" s="48">
        <v>10.92</v>
      </c>
      <c r="M116" s="48">
        <v>34.86</v>
      </c>
      <c r="N116" s="48">
        <v>14.7</v>
      </c>
      <c r="O116" s="48">
        <v>0.67</v>
      </c>
    </row>
    <row r="117" spans="1:15" x14ac:dyDescent="0.25">
      <c r="A117" s="23"/>
      <c r="B117" s="77" t="s">
        <v>74</v>
      </c>
      <c r="C117" s="19">
        <f t="shared" ref="C117:O117" si="16">SUM(C112:C116)</f>
        <v>740</v>
      </c>
      <c r="D117" s="105">
        <f t="shared" si="16"/>
        <v>28.500000000000004</v>
      </c>
      <c r="E117" s="105">
        <f t="shared" si="16"/>
        <v>22.720000000000002</v>
      </c>
      <c r="F117" s="105">
        <f t="shared" si="16"/>
        <v>94.45</v>
      </c>
      <c r="G117" s="105">
        <f t="shared" si="16"/>
        <v>687.21999999999991</v>
      </c>
      <c r="H117" s="106">
        <f t="shared" si="16"/>
        <v>0.313</v>
      </c>
      <c r="I117" s="106">
        <f t="shared" si="16"/>
        <v>37.644999999999996</v>
      </c>
      <c r="J117" s="106">
        <f t="shared" si="16"/>
        <v>4.5000000000000005E-2</v>
      </c>
      <c r="K117" s="106">
        <f t="shared" si="16"/>
        <v>5.2360000000000007</v>
      </c>
      <c r="L117" s="106">
        <f t="shared" si="16"/>
        <v>129.97</v>
      </c>
      <c r="M117" s="106">
        <f t="shared" si="16"/>
        <v>325.31</v>
      </c>
      <c r="N117" s="106">
        <f t="shared" si="16"/>
        <v>94.980999999999995</v>
      </c>
      <c r="O117" s="106">
        <f t="shared" si="16"/>
        <v>5.1819999999999995</v>
      </c>
    </row>
    <row r="118" spans="1:15" x14ac:dyDescent="0.25">
      <c r="A118" s="23"/>
      <c r="B118" s="82" t="s">
        <v>75</v>
      </c>
      <c r="C118" s="86">
        <f t="shared" ref="C118:O118" si="17">C110+C117</f>
        <v>1083</v>
      </c>
      <c r="D118" s="87">
        <f t="shared" si="17"/>
        <v>41.510000000000005</v>
      </c>
      <c r="E118" s="87">
        <f t="shared" si="17"/>
        <v>35.85</v>
      </c>
      <c r="F118" s="87">
        <f t="shared" si="17"/>
        <v>140.81</v>
      </c>
      <c r="G118" s="87">
        <f t="shared" si="17"/>
        <v>1044.52</v>
      </c>
      <c r="H118" s="88">
        <f t="shared" si="17"/>
        <v>0.41599999999999998</v>
      </c>
      <c r="I118" s="88">
        <f t="shared" si="17"/>
        <v>39.084999999999994</v>
      </c>
      <c r="J118" s="88">
        <f t="shared" si="17"/>
        <v>0.13700000000000001</v>
      </c>
      <c r="K118" s="88">
        <f t="shared" si="17"/>
        <v>6.1060000000000008</v>
      </c>
      <c r="L118" s="88">
        <f t="shared" si="17"/>
        <v>442.53</v>
      </c>
      <c r="M118" s="88">
        <f t="shared" si="17"/>
        <v>549.41000000000008</v>
      </c>
      <c r="N118" s="88">
        <f t="shared" si="17"/>
        <v>123.24099999999999</v>
      </c>
      <c r="O118" s="88">
        <f t="shared" si="17"/>
        <v>6.2359999999999998</v>
      </c>
    </row>
    <row r="119" spans="1:15" x14ac:dyDescent="0.25">
      <c r="A119" s="188"/>
      <c r="B119" s="189"/>
      <c r="C119" s="190"/>
      <c r="D119" s="191"/>
      <c r="E119" s="191"/>
      <c r="F119" s="191"/>
      <c r="G119" s="191"/>
      <c r="H119" s="192"/>
      <c r="I119" s="192"/>
      <c r="J119" s="192"/>
      <c r="K119" s="192"/>
      <c r="L119" s="192"/>
      <c r="M119" s="192"/>
      <c r="N119" s="192"/>
      <c r="O119" s="192"/>
    </row>
    <row r="120" spans="1:15" x14ac:dyDescent="0.25">
      <c r="A120" s="288" t="s">
        <v>32</v>
      </c>
      <c r="B120" s="288"/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8"/>
      <c r="O120" s="288"/>
    </row>
    <row r="121" spans="1:15" x14ac:dyDescent="0.25">
      <c r="A121" s="270" t="s">
        <v>76</v>
      </c>
      <c r="B121" s="270"/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  <c r="O121" s="270"/>
    </row>
    <row r="122" spans="1:15" x14ac:dyDescent="0.25">
      <c r="A122" s="277" t="s">
        <v>26</v>
      </c>
      <c r="B122" s="275" t="s">
        <v>24</v>
      </c>
      <c r="C122" s="269" t="s">
        <v>9</v>
      </c>
      <c r="D122" s="269" t="s">
        <v>10</v>
      </c>
      <c r="E122" s="269" t="s">
        <v>11</v>
      </c>
      <c r="F122" s="269" t="s">
        <v>12</v>
      </c>
      <c r="G122" s="269" t="s">
        <v>13</v>
      </c>
      <c r="H122" s="269" t="s">
        <v>14</v>
      </c>
      <c r="I122" s="269"/>
      <c r="J122" s="269"/>
      <c r="K122" s="269"/>
      <c r="L122" s="269" t="s">
        <v>15</v>
      </c>
      <c r="M122" s="269"/>
      <c r="N122" s="269"/>
      <c r="O122" s="269"/>
    </row>
    <row r="123" spans="1:15" x14ac:dyDescent="0.25">
      <c r="A123" s="278"/>
      <c r="B123" s="275"/>
      <c r="C123" s="269"/>
      <c r="D123" s="269"/>
      <c r="E123" s="269"/>
      <c r="F123" s="269"/>
      <c r="G123" s="269"/>
      <c r="H123" s="163" t="s">
        <v>16</v>
      </c>
      <c r="I123" s="163" t="s">
        <v>17</v>
      </c>
      <c r="J123" s="163" t="s">
        <v>18</v>
      </c>
      <c r="K123" s="163" t="s">
        <v>19</v>
      </c>
      <c r="L123" s="163" t="s">
        <v>20</v>
      </c>
      <c r="M123" s="163" t="s">
        <v>21</v>
      </c>
      <c r="N123" s="163" t="s">
        <v>22</v>
      </c>
      <c r="O123" s="163" t="s">
        <v>23</v>
      </c>
    </row>
    <row r="124" spans="1:15" ht="25.5" x14ac:dyDescent="0.25">
      <c r="A124" s="76">
        <v>223</v>
      </c>
      <c r="B124" s="77" t="s">
        <v>99</v>
      </c>
      <c r="C124" s="76">
        <v>80</v>
      </c>
      <c r="D124" s="80">
        <v>10.29</v>
      </c>
      <c r="E124" s="80">
        <v>7</v>
      </c>
      <c r="F124" s="80">
        <v>11.05</v>
      </c>
      <c r="G124" s="80">
        <v>148</v>
      </c>
      <c r="H124" s="81">
        <v>0.04</v>
      </c>
      <c r="I124" s="81">
        <v>0.31</v>
      </c>
      <c r="J124" s="81">
        <v>4.2999999999999997E-2</v>
      </c>
      <c r="K124" s="81">
        <v>0.25</v>
      </c>
      <c r="L124" s="81">
        <v>111.21</v>
      </c>
      <c r="M124" s="81">
        <v>134.11000000000001</v>
      </c>
      <c r="N124" s="81">
        <v>15.99</v>
      </c>
      <c r="O124" s="81">
        <v>0.44</v>
      </c>
    </row>
    <row r="125" spans="1:15" x14ac:dyDescent="0.25">
      <c r="A125" s="187" t="s">
        <v>69</v>
      </c>
      <c r="B125" s="22" t="s">
        <v>70</v>
      </c>
      <c r="C125" s="21">
        <v>222</v>
      </c>
      <c r="D125" s="13">
        <v>0.13</v>
      </c>
      <c r="E125" s="13">
        <v>0.02</v>
      </c>
      <c r="F125" s="13">
        <v>15.2</v>
      </c>
      <c r="G125" s="13">
        <v>62</v>
      </c>
      <c r="H125" s="25">
        <v>0</v>
      </c>
      <c r="I125" s="25">
        <v>2.83</v>
      </c>
      <c r="J125" s="25">
        <v>0</v>
      </c>
      <c r="K125" s="25">
        <v>0.01</v>
      </c>
      <c r="L125" s="25">
        <v>14.2</v>
      </c>
      <c r="M125" s="25">
        <v>4.4000000000000004</v>
      </c>
      <c r="N125" s="25">
        <v>2.4</v>
      </c>
      <c r="O125" s="25">
        <v>0.36</v>
      </c>
    </row>
    <row r="126" spans="1:15" x14ac:dyDescent="0.25">
      <c r="A126" s="78"/>
      <c r="B126" s="79" t="s">
        <v>73</v>
      </c>
      <c r="C126" s="78">
        <f t="shared" ref="C126:O126" si="18">SUM(C124:C125)</f>
        <v>302</v>
      </c>
      <c r="D126" s="93">
        <f t="shared" si="18"/>
        <v>10.42</v>
      </c>
      <c r="E126" s="93">
        <f t="shared" si="18"/>
        <v>7.02</v>
      </c>
      <c r="F126" s="93">
        <f t="shared" si="18"/>
        <v>26.25</v>
      </c>
      <c r="G126" s="93">
        <f t="shared" si="18"/>
        <v>210</v>
      </c>
      <c r="H126" s="94">
        <f t="shared" si="18"/>
        <v>0.04</v>
      </c>
      <c r="I126" s="94">
        <f t="shared" si="18"/>
        <v>3.14</v>
      </c>
      <c r="J126" s="94">
        <f t="shared" si="18"/>
        <v>4.2999999999999997E-2</v>
      </c>
      <c r="K126" s="94">
        <f t="shared" si="18"/>
        <v>0.26</v>
      </c>
      <c r="L126" s="94">
        <f t="shared" si="18"/>
        <v>125.41</v>
      </c>
      <c r="M126" s="94">
        <f t="shared" si="18"/>
        <v>138.51000000000002</v>
      </c>
      <c r="N126" s="94">
        <f t="shared" si="18"/>
        <v>18.39</v>
      </c>
      <c r="O126" s="94">
        <f t="shared" si="18"/>
        <v>0.8</v>
      </c>
    </row>
    <row r="127" spans="1:15" x14ac:dyDescent="0.25">
      <c r="A127" s="83"/>
      <c r="B127" s="83"/>
      <c r="C127" s="83"/>
      <c r="D127" s="83"/>
      <c r="E127" s="279" t="s">
        <v>42</v>
      </c>
      <c r="F127" s="279"/>
      <c r="G127" s="279"/>
      <c r="H127" s="279"/>
      <c r="I127" s="279"/>
      <c r="J127" s="83"/>
      <c r="K127" s="83"/>
      <c r="L127" s="83"/>
      <c r="M127" s="83"/>
      <c r="N127" s="83"/>
      <c r="O127" s="83"/>
    </row>
    <row r="128" spans="1:15" ht="25.5" x14ac:dyDescent="0.25">
      <c r="A128" s="6">
        <v>101</v>
      </c>
      <c r="B128" s="15" t="s">
        <v>54</v>
      </c>
      <c r="C128" s="172">
        <v>250</v>
      </c>
      <c r="D128" s="173">
        <v>1.97</v>
      </c>
      <c r="E128" s="173">
        <v>2.73</v>
      </c>
      <c r="F128" s="173">
        <v>14.58</v>
      </c>
      <c r="G128" s="173">
        <v>90.75</v>
      </c>
      <c r="H128" s="24">
        <v>9.5000000000000001E-2</v>
      </c>
      <c r="I128" s="24">
        <v>8.25</v>
      </c>
      <c r="J128" s="24">
        <v>0</v>
      </c>
      <c r="K128" s="24">
        <v>1.2549999999999999</v>
      </c>
      <c r="L128" s="24">
        <v>23.05</v>
      </c>
      <c r="M128" s="24">
        <v>62.55</v>
      </c>
      <c r="N128" s="24">
        <v>25</v>
      </c>
      <c r="O128" s="24">
        <v>0.88300000000000001</v>
      </c>
    </row>
    <row r="129" spans="1:15" ht="28.5" customHeight="1" x14ac:dyDescent="0.25">
      <c r="A129" s="162" t="s">
        <v>139</v>
      </c>
      <c r="B129" s="174" t="s">
        <v>91</v>
      </c>
      <c r="C129" s="26">
        <v>90</v>
      </c>
      <c r="D129" s="27">
        <v>7.79</v>
      </c>
      <c r="E129" s="27">
        <v>17.27</v>
      </c>
      <c r="F129" s="27">
        <v>9.9</v>
      </c>
      <c r="G129" s="27">
        <v>203.96</v>
      </c>
      <c r="H129" s="28">
        <v>0.22600000000000001</v>
      </c>
      <c r="I129" s="28">
        <v>2.968</v>
      </c>
      <c r="J129" s="28">
        <v>0.01</v>
      </c>
      <c r="K129" s="28">
        <v>2.1659999999999999</v>
      </c>
      <c r="L129" s="28">
        <v>14.23</v>
      </c>
      <c r="M129" s="28">
        <v>99.51</v>
      </c>
      <c r="N129" s="28">
        <v>22.08</v>
      </c>
      <c r="O129" s="28">
        <v>1.296</v>
      </c>
    </row>
    <row r="130" spans="1:15" ht="30" customHeight="1" x14ac:dyDescent="0.25">
      <c r="A130" s="167" t="s">
        <v>84</v>
      </c>
      <c r="B130" s="168" t="s">
        <v>111</v>
      </c>
      <c r="C130" s="169">
        <v>150</v>
      </c>
      <c r="D130" s="170">
        <v>2.84</v>
      </c>
      <c r="E130" s="170">
        <v>4.8099999999999996</v>
      </c>
      <c r="F130" s="170">
        <v>16.66</v>
      </c>
      <c r="G130" s="170">
        <v>127.68</v>
      </c>
      <c r="H130" s="171">
        <v>0.11799999999999999</v>
      </c>
      <c r="I130" s="171">
        <v>23.178000000000001</v>
      </c>
      <c r="J130" s="171">
        <v>0</v>
      </c>
      <c r="K130" s="171">
        <v>8.4740000000000002</v>
      </c>
      <c r="L130" s="171">
        <v>37.914000000000001</v>
      </c>
      <c r="M130" s="171">
        <v>71.808999999999997</v>
      </c>
      <c r="N130" s="171">
        <v>30.62</v>
      </c>
      <c r="O130" s="171">
        <v>0.95699999999999996</v>
      </c>
    </row>
    <row r="131" spans="1:15" x14ac:dyDescent="0.25">
      <c r="A131" s="161" t="s">
        <v>132</v>
      </c>
      <c r="B131" s="42" t="s">
        <v>45</v>
      </c>
      <c r="C131" s="32">
        <v>200</v>
      </c>
      <c r="D131" s="33">
        <v>0.66</v>
      </c>
      <c r="E131" s="33">
        <v>0.09</v>
      </c>
      <c r="F131" s="33">
        <v>32.01</v>
      </c>
      <c r="G131" s="33">
        <v>132.80000000000001</v>
      </c>
      <c r="H131" s="34">
        <v>0.02</v>
      </c>
      <c r="I131" s="34">
        <v>0.73</v>
      </c>
      <c r="J131" s="34">
        <v>0</v>
      </c>
      <c r="K131" s="34">
        <v>0.51</v>
      </c>
      <c r="L131" s="34">
        <v>32.479999999999997</v>
      </c>
      <c r="M131" s="34">
        <v>23.44</v>
      </c>
      <c r="N131" s="34">
        <v>17.46</v>
      </c>
      <c r="O131" s="34">
        <v>0.7</v>
      </c>
    </row>
    <row r="132" spans="1:15" x14ac:dyDescent="0.25">
      <c r="A132" s="161"/>
      <c r="B132" s="42" t="s">
        <v>46</v>
      </c>
      <c r="C132" s="32">
        <v>40</v>
      </c>
      <c r="D132" s="109">
        <v>4.8</v>
      </c>
      <c r="E132" s="109">
        <v>0.52</v>
      </c>
      <c r="F132" s="109">
        <v>22.2</v>
      </c>
      <c r="G132" s="109">
        <v>103</v>
      </c>
      <c r="H132" s="48">
        <v>6.3E-2</v>
      </c>
      <c r="I132" s="48">
        <v>0</v>
      </c>
      <c r="J132" s="48">
        <v>0</v>
      </c>
      <c r="K132" s="48">
        <v>0</v>
      </c>
      <c r="L132" s="48">
        <v>10.92</v>
      </c>
      <c r="M132" s="48">
        <v>34.86</v>
      </c>
      <c r="N132" s="48">
        <v>14.7</v>
      </c>
      <c r="O132" s="48">
        <v>0.67</v>
      </c>
    </row>
    <row r="133" spans="1:15" x14ac:dyDescent="0.25">
      <c r="A133" s="23"/>
      <c r="B133" s="77" t="s">
        <v>74</v>
      </c>
      <c r="C133" s="19">
        <f t="shared" ref="C133:O133" si="19">SUM(C128:C132)</f>
        <v>730</v>
      </c>
      <c r="D133" s="13">
        <f t="shared" si="19"/>
        <v>18.059999999999999</v>
      </c>
      <c r="E133" s="13">
        <f t="shared" si="19"/>
        <v>25.419999999999998</v>
      </c>
      <c r="F133" s="13">
        <f t="shared" si="19"/>
        <v>95.350000000000009</v>
      </c>
      <c r="G133" s="13">
        <f t="shared" si="19"/>
        <v>658.19</v>
      </c>
      <c r="H133" s="25">
        <f t="shared" si="19"/>
        <v>0.52200000000000002</v>
      </c>
      <c r="I133" s="25">
        <f t="shared" si="19"/>
        <v>35.125999999999998</v>
      </c>
      <c r="J133" s="25">
        <f t="shared" si="19"/>
        <v>0.01</v>
      </c>
      <c r="K133" s="25">
        <f t="shared" si="19"/>
        <v>12.404999999999999</v>
      </c>
      <c r="L133" s="25">
        <f t="shared" si="19"/>
        <v>118.59400000000001</v>
      </c>
      <c r="M133" s="25">
        <f t="shared" si="19"/>
        <v>292.16900000000004</v>
      </c>
      <c r="N133" s="25">
        <f t="shared" si="19"/>
        <v>109.86</v>
      </c>
      <c r="O133" s="25">
        <f t="shared" si="19"/>
        <v>4.5060000000000002</v>
      </c>
    </row>
    <row r="134" spans="1:15" x14ac:dyDescent="0.25">
      <c r="A134" s="23"/>
      <c r="B134" s="82" t="s">
        <v>75</v>
      </c>
      <c r="C134" s="86">
        <f t="shared" ref="C134:O134" si="20">C126+C133</f>
        <v>1032</v>
      </c>
      <c r="D134" s="87">
        <f t="shared" si="20"/>
        <v>28.479999999999997</v>
      </c>
      <c r="E134" s="87">
        <f t="shared" si="20"/>
        <v>32.44</v>
      </c>
      <c r="F134" s="87">
        <f t="shared" si="20"/>
        <v>121.60000000000001</v>
      </c>
      <c r="G134" s="87">
        <f t="shared" si="20"/>
        <v>868.19</v>
      </c>
      <c r="H134" s="88">
        <f t="shared" si="20"/>
        <v>0.56200000000000006</v>
      </c>
      <c r="I134" s="88">
        <f t="shared" si="20"/>
        <v>38.265999999999998</v>
      </c>
      <c r="J134" s="88">
        <f t="shared" si="20"/>
        <v>5.2999999999999999E-2</v>
      </c>
      <c r="K134" s="88">
        <f t="shared" si="20"/>
        <v>12.664999999999999</v>
      </c>
      <c r="L134" s="88">
        <f t="shared" si="20"/>
        <v>244.00400000000002</v>
      </c>
      <c r="M134" s="88">
        <f t="shared" si="20"/>
        <v>430.67900000000009</v>
      </c>
      <c r="N134" s="88">
        <f t="shared" si="20"/>
        <v>128.25</v>
      </c>
      <c r="O134" s="88">
        <f t="shared" si="20"/>
        <v>5.306</v>
      </c>
    </row>
    <row r="135" spans="1:15" x14ac:dyDescent="0.25">
      <c r="A135" s="188"/>
      <c r="B135" s="189"/>
      <c r="C135" s="190"/>
      <c r="D135" s="191"/>
      <c r="E135" s="191"/>
      <c r="F135" s="191"/>
      <c r="G135" s="191"/>
      <c r="H135" s="192"/>
      <c r="I135" s="192"/>
      <c r="J135" s="192"/>
      <c r="K135" s="192"/>
      <c r="L135" s="192"/>
      <c r="M135" s="192"/>
      <c r="N135" s="192"/>
      <c r="O135" s="192"/>
    </row>
    <row r="136" spans="1:15" x14ac:dyDescent="0.25">
      <c r="A136" s="288" t="s">
        <v>33</v>
      </c>
      <c r="B136" s="288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288"/>
    </row>
    <row r="137" spans="1:15" x14ac:dyDescent="0.25">
      <c r="A137" s="270" t="s">
        <v>76</v>
      </c>
      <c r="B137" s="270"/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  <c r="O137" s="270"/>
    </row>
    <row r="138" spans="1:15" x14ac:dyDescent="0.25">
      <c r="A138" s="277" t="s">
        <v>26</v>
      </c>
      <c r="B138" s="275" t="s">
        <v>24</v>
      </c>
      <c r="C138" s="269" t="s">
        <v>9</v>
      </c>
      <c r="D138" s="269" t="s">
        <v>10</v>
      </c>
      <c r="E138" s="269" t="s">
        <v>11</v>
      </c>
      <c r="F138" s="269" t="s">
        <v>12</v>
      </c>
      <c r="G138" s="269" t="s">
        <v>13</v>
      </c>
      <c r="H138" s="269" t="s">
        <v>14</v>
      </c>
      <c r="I138" s="269"/>
      <c r="J138" s="269"/>
      <c r="K138" s="269"/>
      <c r="L138" s="269" t="s">
        <v>15</v>
      </c>
      <c r="M138" s="269"/>
      <c r="N138" s="269"/>
      <c r="O138" s="269"/>
    </row>
    <row r="139" spans="1:15" x14ac:dyDescent="0.25">
      <c r="A139" s="278"/>
      <c r="B139" s="275"/>
      <c r="C139" s="269"/>
      <c r="D139" s="269"/>
      <c r="E139" s="269"/>
      <c r="F139" s="269"/>
      <c r="G139" s="269"/>
      <c r="H139" s="163" t="s">
        <v>16</v>
      </c>
      <c r="I139" s="163" t="s">
        <v>17</v>
      </c>
      <c r="J139" s="163" t="s">
        <v>18</v>
      </c>
      <c r="K139" s="163" t="s">
        <v>19</v>
      </c>
      <c r="L139" s="163" t="s">
        <v>20</v>
      </c>
      <c r="M139" s="163" t="s">
        <v>21</v>
      </c>
      <c r="N139" s="163" t="s">
        <v>22</v>
      </c>
      <c r="O139" s="163" t="s">
        <v>23</v>
      </c>
    </row>
    <row r="140" spans="1:15" ht="27.6" customHeight="1" x14ac:dyDescent="0.25">
      <c r="A140" s="96">
        <v>173</v>
      </c>
      <c r="B140" s="77" t="s">
        <v>78</v>
      </c>
      <c r="C140" s="76">
        <v>150</v>
      </c>
      <c r="D140" s="76">
        <v>5.67</v>
      </c>
      <c r="E140" s="76">
        <v>6.92</v>
      </c>
      <c r="F140" s="76">
        <v>27.58</v>
      </c>
      <c r="G140" s="76">
        <v>195</v>
      </c>
      <c r="H140" s="76">
        <v>0.105</v>
      </c>
      <c r="I140" s="76">
        <v>0</v>
      </c>
      <c r="J140" s="76">
        <v>7.0999999999999994E-2</v>
      </c>
      <c r="K140" s="76">
        <v>0.16800000000000001</v>
      </c>
      <c r="L140" s="76">
        <v>142.392</v>
      </c>
      <c r="M140" s="76">
        <v>140.417</v>
      </c>
      <c r="N140" s="76">
        <v>25.574999999999999</v>
      </c>
      <c r="O140" s="76">
        <v>1.74</v>
      </c>
    </row>
    <row r="141" spans="1:15" ht="25.5" x14ac:dyDescent="0.25">
      <c r="A141" s="187" t="s">
        <v>142</v>
      </c>
      <c r="B141" s="10" t="s">
        <v>82</v>
      </c>
      <c r="C141" s="67">
        <v>215</v>
      </c>
      <c r="D141" s="13">
        <v>7.0000000000000007E-2</v>
      </c>
      <c r="E141" s="13">
        <v>0.02</v>
      </c>
      <c r="F141" s="13">
        <v>15</v>
      </c>
      <c r="G141" s="13">
        <v>60</v>
      </c>
      <c r="H141" s="25">
        <v>0</v>
      </c>
      <c r="I141" s="25">
        <v>0.03</v>
      </c>
      <c r="J141" s="25">
        <v>0</v>
      </c>
      <c r="K141" s="25">
        <v>0</v>
      </c>
      <c r="L141" s="25">
        <v>11.1</v>
      </c>
      <c r="M141" s="25">
        <v>2.8</v>
      </c>
      <c r="N141" s="25">
        <v>1.4</v>
      </c>
      <c r="O141" s="25">
        <v>0.28000000000000003</v>
      </c>
    </row>
    <row r="142" spans="1:15" x14ac:dyDescent="0.25">
      <c r="A142" s="78"/>
      <c r="B142" s="79" t="s">
        <v>68</v>
      </c>
      <c r="C142" s="76">
        <v>18</v>
      </c>
      <c r="D142" s="73">
        <v>1.39</v>
      </c>
      <c r="E142" s="73">
        <v>0.5</v>
      </c>
      <c r="F142" s="73">
        <v>9.1</v>
      </c>
      <c r="G142" s="73">
        <v>48.3</v>
      </c>
      <c r="H142" s="74">
        <v>1.2999999999999999E-2</v>
      </c>
      <c r="I142" s="74">
        <v>0</v>
      </c>
      <c r="J142" s="74">
        <v>0</v>
      </c>
      <c r="K142" s="74">
        <v>0.2</v>
      </c>
      <c r="L142" s="74">
        <v>2.2799999999999998</v>
      </c>
      <c r="M142" s="74">
        <v>7.8</v>
      </c>
      <c r="N142" s="74">
        <v>1.56</v>
      </c>
      <c r="O142" s="74">
        <v>0.14399999999999999</v>
      </c>
    </row>
    <row r="143" spans="1:15" x14ac:dyDescent="0.25">
      <c r="A143" s="78">
        <v>15</v>
      </c>
      <c r="B143" s="79" t="s">
        <v>72</v>
      </c>
      <c r="C143" s="76">
        <v>15</v>
      </c>
      <c r="D143" s="13">
        <v>3.48</v>
      </c>
      <c r="E143" s="13">
        <v>4.43</v>
      </c>
      <c r="F143" s="13">
        <v>0</v>
      </c>
      <c r="G143" s="13">
        <v>54</v>
      </c>
      <c r="H143" s="13">
        <v>5.0000000000000001E-3</v>
      </c>
      <c r="I143" s="13">
        <v>0.105</v>
      </c>
      <c r="J143" s="13">
        <v>3.9E-2</v>
      </c>
      <c r="K143" s="13">
        <v>7.4999999999999997E-2</v>
      </c>
      <c r="L143" s="13">
        <v>132</v>
      </c>
      <c r="M143" s="13">
        <v>75</v>
      </c>
      <c r="N143" s="13">
        <v>5.25</v>
      </c>
      <c r="O143" s="13">
        <v>0.15</v>
      </c>
    </row>
    <row r="144" spans="1:15" x14ac:dyDescent="0.25">
      <c r="A144" s="84"/>
      <c r="B144" s="79" t="s">
        <v>73</v>
      </c>
      <c r="C144" s="78">
        <f t="shared" ref="C144:O144" si="21">SUM(C140:C143)</f>
        <v>398</v>
      </c>
      <c r="D144" s="93">
        <f t="shared" si="21"/>
        <v>10.61</v>
      </c>
      <c r="E144" s="93">
        <f t="shared" si="21"/>
        <v>11.87</v>
      </c>
      <c r="F144" s="93">
        <f t="shared" si="21"/>
        <v>51.68</v>
      </c>
      <c r="G144" s="93">
        <f t="shared" si="21"/>
        <v>357.3</v>
      </c>
      <c r="H144" s="93">
        <f t="shared" si="21"/>
        <v>0.123</v>
      </c>
      <c r="I144" s="93">
        <f t="shared" si="21"/>
        <v>0.13500000000000001</v>
      </c>
      <c r="J144" s="93">
        <f t="shared" si="21"/>
        <v>0.10999999999999999</v>
      </c>
      <c r="K144" s="93">
        <f t="shared" si="21"/>
        <v>0.443</v>
      </c>
      <c r="L144" s="93">
        <f t="shared" si="21"/>
        <v>287.77199999999999</v>
      </c>
      <c r="M144" s="93">
        <f t="shared" si="21"/>
        <v>226.01700000000002</v>
      </c>
      <c r="N144" s="93">
        <f t="shared" si="21"/>
        <v>33.784999999999997</v>
      </c>
      <c r="O144" s="93">
        <f t="shared" si="21"/>
        <v>2.3140000000000001</v>
      </c>
    </row>
    <row r="145" spans="1:15" x14ac:dyDescent="0.25">
      <c r="A145" s="83"/>
      <c r="B145" s="83"/>
      <c r="C145" s="83"/>
      <c r="D145" s="83"/>
      <c r="E145" s="279" t="s">
        <v>42</v>
      </c>
      <c r="F145" s="279"/>
      <c r="G145" s="279"/>
      <c r="H145" s="279"/>
      <c r="I145" s="279"/>
      <c r="J145" s="83"/>
      <c r="K145" s="83"/>
      <c r="L145" s="83"/>
      <c r="M145" s="83"/>
      <c r="N145" s="83"/>
      <c r="O145" s="83"/>
    </row>
    <row r="146" spans="1:15" ht="25.5" x14ac:dyDescent="0.25">
      <c r="A146" s="6">
        <v>103</v>
      </c>
      <c r="B146" s="15" t="s">
        <v>92</v>
      </c>
      <c r="C146" s="172">
        <v>250</v>
      </c>
      <c r="D146" s="173">
        <v>2.57</v>
      </c>
      <c r="E146" s="173">
        <v>2.78</v>
      </c>
      <c r="F146" s="173">
        <v>15.69</v>
      </c>
      <c r="G146" s="173">
        <v>109</v>
      </c>
      <c r="H146" s="24">
        <v>0.09</v>
      </c>
      <c r="I146" s="24">
        <v>6.08</v>
      </c>
      <c r="J146" s="24">
        <v>0</v>
      </c>
      <c r="K146" s="24">
        <v>1.45</v>
      </c>
      <c r="L146" s="24">
        <v>29.5</v>
      </c>
      <c r="M146" s="24">
        <v>57.73</v>
      </c>
      <c r="N146" s="24">
        <v>23.8</v>
      </c>
      <c r="O146" s="24">
        <v>1</v>
      </c>
    </row>
    <row r="147" spans="1:15" ht="25.5" x14ac:dyDescent="0.25">
      <c r="A147" s="6" t="s">
        <v>49</v>
      </c>
      <c r="B147" s="175" t="s">
        <v>50</v>
      </c>
      <c r="C147" s="16">
        <v>90</v>
      </c>
      <c r="D147" s="176">
        <v>9.68</v>
      </c>
      <c r="E147" s="176">
        <v>10.53</v>
      </c>
      <c r="F147" s="176">
        <v>11.4</v>
      </c>
      <c r="G147" s="176">
        <v>179.55</v>
      </c>
      <c r="H147" s="24">
        <v>0.15</v>
      </c>
      <c r="I147" s="24">
        <v>1.03</v>
      </c>
      <c r="J147" s="24">
        <v>0.03</v>
      </c>
      <c r="K147" s="24">
        <v>1.77</v>
      </c>
      <c r="L147" s="24">
        <v>31.6</v>
      </c>
      <c r="M147" s="24">
        <v>65.900000000000006</v>
      </c>
      <c r="N147" s="24">
        <v>15.46</v>
      </c>
      <c r="O147" s="24">
        <v>0.97</v>
      </c>
    </row>
    <row r="148" spans="1:15" ht="43.15" customHeight="1" x14ac:dyDescent="0.25">
      <c r="A148" s="177" t="s">
        <v>80</v>
      </c>
      <c r="B148" s="178" t="s">
        <v>112</v>
      </c>
      <c r="C148" s="169">
        <v>150</v>
      </c>
      <c r="D148" s="170">
        <v>3.25</v>
      </c>
      <c r="E148" s="170">
        <v>4.3259999999999996</v>
      </c>
      <c r="F148" s="170">
        <v>30.48</v>
      </c>
      <c r="G148" s="170">
        <v>174.36</v>
      </c>
      <c r="H148" s="171">
        <v>4.2000000000000003E-2</v>
      </c>
      <c r="I148" s="171">
        <v>5.25</v>
      </c>
      <c r="J148" s="171">
        <v>0</v>
      </c>
      <c r="K148" s="171">
        <v>0.21</v>
      </c>
      <c r="L148" s="171">
        <v>5.2960000000000003</v>
      </c>
      <c r="M148" s="171">
        <v>56.56</v>
      </c>
      <c r="N148" s="171">
        <v>20.872</v>
      </c>
      <c r="O148" s="171">
        <v>0.69399999999999995</v>
      </c>
    </row>
    <row r="149" spans="1:15" x14ac:dyDescent="0.25">
      <c r="A149" s="162" t="s">
        <v>137</v>
      </c>
      <c r="B149" s="29" t="s">
        <v>119</v>
      </c>
      <c r="C149" s="26">
        <v>200</v>
      </c>
      <c r="D149" s="27">
        <v>0.16</v>
      </c>
      <c r="E149" s="27">
        <v>0.16</v>
      </c>
      <c r="F149" s="27">
        <v>27.88</v>
      </c>
      <c r="G149" s="27">
        <v>114.6</v>
      </c>
      <c r="H149" s="28">
        <v>1.2E-2</v>
      </c>
      <c r="I149" s="28">
        <v>0.9</v>
      </c>
      <c r="J149" s="28">
        <v>0</v>
      </c>
      <c r="K149" s="28">
        <v>0.16</v>
      </c>
      <c r="L149" s="28">
        <v>14.18</v>
      </c>
      <c r="M149" s="28">
        <v>4.4000000000000004</v>
      </c>
      <c r="N149" s="28">
        <v>5.14</v>
      </c>
      <c r="O149" s="28">
        <v>0.95</v>
      </c>
    </row>
    <row r="150" spans="1:15" x14ac:dyDescent="0.25">
      <c r="A150" s="161"/>
      <c r="B150" s="42" t="s">
        <v>46</v>
      </c>
      <c r="C150" s="32">
        <v>40</v>
      </c>
      <c r="D150" s="109">
        <v>4.8</v>
      </c>
      <c r="E150" s="109">
        <v>0.52</v>
      </c>
      <c r="F150" s="109">
        <v>22.2</v>
      </c>
      <c r="G150" s="109">
        <v>103</v>
      </c>
      <c r="H150" s="48">
        <v>6.3E-2</v>
      </c>
      <c r="I150" s="48">
        <v>0</v>
      </c>
      <c r="J150" s="48">
        <v>0</v>
      </c>
      <c r="K150" s="48">
        <v>0</v>
      </c>
      <c r="L150" s="48">
        <v>10.92</v>
      </c>
      <c r="M150" s="48">
        <v>34.86</v>
      </c>
      <c r="N150" s="48">
        <v>14.7</v>
      </c>
      <c r="O150" s="48">
        <v>0.67</v>
      </c>
    </row>
    <row r="151" spans="1:15" x14ac:dyDescent="0.25">
      <c r="A151" s="23"/>
      <c r="B151" s="77" t="s">
        <v>74</v>
      </c>
      <c r="C151" s="19">
        <f t="shared" ref="C151:O151" si="22">SUM(C146:C150)</f>
        <v>730</v>
      </c>
      <c r="D151" s="13">
        <f t="shared" si="22"/>
        <v>20.46</v>
      </c>
      <c r="E151" s="13">
        <f t="shared" si="22"/>
        <v>18.315999999999999</v>
      </c>
      <c r="F151" s="13">
        <f t="shared" si="22"/>
        <v>107.65</v>
      </c>
      <c r="G151" s="13">
        <f t="shared" si="22"/>
        <v>680.51</v>
      </c>
      <c r="H151" s="25">
        <f t="shared" si="22"/>
        <v>0.35699999999999998</v>
      </c>
      <c r="I151" s="25">
        <f t="shared" si="22"/>
        <v>13.26</v>
      </c>
      <c r="J151" s="25">
        <f t="shared" si="22"/>
        <v>0.03</v>
      </c>
      <c r="K151" s="25">
        <f t="shared" si="22"/>
        <v>3.59</v>
      </c>
      <c r="L151" s="25">
        <f t="shared" si="22"/>
        <v>91.495999999999995</v>
      </c>
      <c r="M151" s="25">
        <f t="shared" si="22"/>
        <v>219.45</v>
      </c>
      <c r="N151" s="25">
        <f t="shared" si="22"/>
        <v>79.972000000000008</v>
      </c>
      <c r="O151" s="25">
        <f t="shared" si="22"/>
        <v>4.2839999999999998</v>
      </c>
    </row>
    <row r="152" spans="1:15" x14ac:dyDescent="0.25">
      <c r="A152" s="23"/>
      <c r="B152" s="82" t="s">
        <v>75</v>
      </c>
      <c r="C152" s="86">
        <f t="shared" ref="C152:O152" si="23">C144+C151</f>
        <v>1128</v>
      </c>
      <c r="D152" s="87">
        <f t="shared" si="23"/>
        <v>31.07</v>
      </c>
      <c r="E152" s="87">
        <f t="shared" si="23"/>
        <v>30.186</v>
      </c>
      <c r="F152" s="87">
        <f t="shared" si="23"/>
        <v>159.33000000000001</v>
      </c>
      <c r="G152" s="87">
        <f t="shared" si="23"/>
        <v>1037.81</v>
      </c>
      <c r="H152" s="88">
        <f t="shared" si="23"/>
        <v>0.48</v>
      </c>
      <c r="I152" s="88">
        <f t="shared" si="23"/>
        <v>13.395</v>
      </c>
      <c r="J152" s="88">
        <f t="shared" si="23"/>
        <v>0.13999999999999999</v>
      </c>
      <c r="K152" s="88">
        <f t="shared" si="23"/>
        <v>4.0329999999999995</v>
      </c>
      <c r="L152" s="88">
        <f t="shared" si="23"/>
        <v>379.26799999999997</v>
      </c>
      <c r="M152" s="88">
        <f t="shared" si="23"/>
        <v>445.46699999999998</v>
      </c>
      <c r="N152" s="88">
        <f t="shared" si="23"/>
        <v>113.75700000000001</v>
      </c>
      <c r="O152" s="88">
        <f t="shared" si="23"/>
        <v>6.5979999999999999</v>
      </c>
    </row>
    <row r="153" spans="1:15" x14ac:dyDescent="0.25">
      <c r="A153" s="188"/>
      <c r="B153" s="189"/>
      <c r="C153" s="190"/>
      <c r="D153" s="191"/>
      <c r="E153" s="191"/>
      <c r="F153" s="191"/>
      <c r="G153" s="191"/>
      <c r="H153" s="192"/>
      <c r="I153" s="192"/>
      <c r="J153" s="192"/>
      <c r="K153" s="192"/>
      <c r="L153" s="192"/>
      <c r="M153" s="192"/>
      <c r="N153" s="192"/>
      <c r="O153" s="192"/>
    </row>
    <row r="154" spans="1:15" x14ac:dyDescent="0.25">
      <c r="A154" s="288" t="s">
        <v>34</v>
      </c>
      <c r="B154" s="288"/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88"/>
    </row>
    <row r="155" spans="1:15" x14ac:dyDescent="0.25">
      <c r="A155" s="270" t="s">
        <v>76</v>
      </c>
      <c r="B155" s="270"/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  <c r="O155" s="270"/>
    </row>
    <row r="156" spans="1:15" ht="29.25" customHeight="1" x14ac:dyDescent="0.25">
      <c r="A156" s="269" t="s">
        <v>26</v>
      </c>
      <c r="B156" s="275" t="s">
        <v>24</v>
      </c>
      <c r="C156" s="269" t="s">
        <v>9</v>
      </c>
      <c r="D156" s="269" t="s">
        <v>10</v>
      </c>
      <c r="E156" s="269" t="s">
        <v>11</v>
      </c>
      <c r="F156" s="269" t="s">
        <v>12</v>
      </c>
      <c r="G156" s="269" t="s">
        <v>13</v>
      </c>
      <c r="H156" s="269" t="s">
        <v>14</v>
      </c>
      <c r="I156" s="269"/>
      <c r="J156" s="269"/>
      <c r="K156" s="269"/>
      <c r="L156" s="269" t="s">
        <v>15</v>
      </c>
      <c r="M156" s="269"/>
      <c r="N156" s="269"/>
      <c r="O156" s="269"/>
    </row>
    <row r="157" spans="1:15" ht="15.75" customHeight="1" x14ac:dyDescent="0.25">
      <c r="A157" s="269"/>
      <c r="B157" s="275"/>
      <c r="C157" s="269"/>
      <c r="D157" s="269"/>
      <c r="E157" s="269"/>
      <c r="F157" s="269"/>
      <c r="G157" s="269"/>
      <c r="H157" s="163" t="s">
        <v>16</v>
      </c>
      <c r="I157" s="163" t="s">
        <v>17</v>
      </c>
      <c r="J157" s="163" t="s">
        <v>18</v>
      </c>
      <c r="K157" s="163" t="s">
        <v>19</v>
      </c>
      <c r="L157" s="163" t="s">
        <v>20</v>
      </c>
      <c r="M157" s="163" t="s">
        <v>21</v>
      </c>
      <c r="N157" s="163" t="s">
        <v>22</v>
      </c>
      <c r="O157" s="163" t="s">
        <v>23</v>
      </c>
    </row>
    <row r="158" spans="1:15" ht="29.45" customHeight="1" x14ac:dyDescent="0.25">
      <c r="A158" s="110" t="s">
        <v>79</v>
      </c>
      <c r="B158" s="77" t="s">
        <v>100</v>
      </c>
      <c r="C158" s="76">
        <v>83</v>
      </c>
      <c r="D158" s="80">
        <v>6.25</v>
      </c>
      <c r="E158" s="80">
        <v>6.05</v>
      </c>
      <c r="F158" s="80">
        <v>2.75</v>
      </c>
      <c r="G158" s="80">
        <v>90.1</v>
      </c>
      <c r="H158" s="81">
        <v>0.115</v>
      </c>
      <c r="I158" s="81">
        <v>0.67800000000000005</v>
      </c>
      <c r="J158" s="81">
        <v>0.106</v>
      </c>
      <c r="K158" s="81">
        <v>0.23499999999999999</v>
      </c>
      <c r="L158" s="81">
        <v>49.76</v>
      </c>
      <c r="M158" s="81">
        <v>96.525000000000006</v>
      </c>
      <c r="N158" s="81">
        <v>9.6150000000000002</v>
      </c>
      <c r="O158" s="81">
        <v>1.1080000000000001</v>
      </c>
    </row>
    <row r="159" spans="1:15" x14ac:dyDescent="0.25">
      <c r="A159" s="187" t="s">
        <v>69</v>
      </c>
      <c r="B159" s="22" t="s">
        <v>70</v>
      </c>
      <c r="C159" s="21">
        <v>222</v>
      </c>
      <c r="D159" s="13">
        <v>0.13</v>
      </c>
      <c r="E159" s="13">
        <v>0.02</v>
      </c>
      <c r="F159" s="13">
        <v>15.2</v>
      </c>
      <c r="G159" s="13">
        <v>62</v>
      </c>
      <c r="H159" s="25">
        <v>0</v>
      </c>
      <c r="I159" s="25">
        <v>2.83</v>
      </c>
      <c r="J159" s="25">
        <v>0</v>
      </c>
      <c r="K159" s="25">
        <v>0.01</v>
      </c>
      <c r="L159" s="25">
        <v>14.2</v>
      </c>
      <c r="M159" s="25">
        <v>4.4000000000000004</v>
      </c>
      <c r="N159" s="25">
        <v>2.4</v>
      </c>
      <c r="O159" s="25">
        <v>0.36</v>
      </c>
    </row>
    <row r="160" spans="1:15" ht="25.5" x14ac:dyDescent="0.25">
      <c r="A160" s="89">
        <v>1</v>
      </c>
      <c r="B160" s="92" t="s">
        <v>103</v>
      </c>
      <c r="C160" s="89">
        <v>23</v>
      </c>
      <c r="D160" s="89">
        <v>1.41</v>
      </c>
      <c r="E160" s="89">
        <v>3.77</v>
      </c>
      <c r="F160" s="89">
        <v>8.9600000000000009</v>
      </c>
      <c r="G160" s="90">
        <v>75</v>
      </c>
      <c r="H160" s="91">
        <v>0.02</v>
      </c>
      <c r="I160" s="111">
        <v>0</v>
      </c>
      <c r="J160" s="91">
        <v>0.02</v>
      </c>
      <c r="K160" s="91">
        <v>0.253</v>
      </c>
      <c r="L160" s="90">
        <v>4.8</v>
      </c>
      <c r="M160" s="90">
        <v>13.2</v>
      </c>
      <c r="N160" s="91">
        <v>2.52</v>
      </c>
      <c r="O160" s="91">
        <v>0.20799999999999999</v>
      </c>
    </row>
    <row r="161" spans="1:15" x14ac:dyDescent="0.25">
      <c r="A161" s="84"/>
      <c r="B161" s="79" t="s">
        <v>73</v>
      </c>
      <c r="C161" s="78">
        <f t="shared" ref="C161:O161" si="24">SUM(C158:C160)</f>
        <v>328</v>
      </c>
      <c r="D161" s="93">
        <f t="shared" si="24"/>
        <v>7.79</v>
      </c>
      <c r="E161" s="93">
        <f t="shared" si="24"/>
        <v>9.84</v>
      </c>
      <c r="F161" s="93">
        <f t="shared" si="24"/>
        <v>26.91</v>
      </c>
      <c r="G161" s="93">
        <f t="shared" si="24"/>
        <v>227.1</v>
      </c>
      <c r="H161" s="94">
        <f t="shared" si="24"/>
        <v>0.13500000000000001</v>
      </c>
      <c r="I161" s="94">
        <f t="shared" si="24"/>
        <v>3.508</v>
      </c>
      <c r="J161" s="94">
        <f t="shared" si="24"/>
        <v>0.126</v>
      </c>
      <c r="K161" s="94">
        <f t="shared" si="24"/>
        <v>0.498</v>
      </c>
      <c r="L161" s="94">
        <f t="shared" si="24"/>
        <v>68.759999999999991</v>
      </c>
      <c r="M161" s="94">
        <f t="shared" si="24"/>
        <v>114.12500000000001</v>
      </c>
      <c r="N161" s="94">
        <f t="shared" si="24"/>
        <v>14.535</v>
      </c>
      <c r="O161" s="94">
        <f t="shared" si="24"/>
        <v>1.6759999999999999</v>
      </c>
    </row>
    <row r="162" spans="1:15" x14ac:dyDescent="0.25">
      <c r="A162" s="83"/>
      <c r="B162" s="83"/>
      <c r="C162" s="83"/>
      <c r="D162" s="83"/>
      <c r="E162" s="279" t="s">
        <v>42</v>
      </c>
      <c r="F162" s="279"/>
      <c r="G162" s="279"/>
      <c r="H162" s="279"/>
      <c r="I162" s="279"/>
      <c r="J162" s="83"/>
      <c r="K162" s="83"/>
      <c r="L162" s="83"/>
      <c r="M162" s="83"/>
      <c r="N162" s="83"/>
      <c r="O162" s="83"/>
    </row>
    <row r="163" spans="1:15" x14ac:dyDescent="0.25">
      <c r="A163" s="289" t="s">
        <v>26</v>
      </c>
      <c r="B163" s="291" t="s">
        <v>24</v>
      </c>
      <c r="C163" s="292" t="s">
        <v>9</v>
      </c>
      <c r="D163" s="292" t="s">
        <v>10</v>
      </c>
      <c r="E163" s="292" t="s">
        <v>11</v>
      </c>
      <c r="F163" s="292" t="s">
        <v>12</v>
      </c>
      <c r="G163" s="292" t="s">
        <v>13</v>
      </c>
      <c r="H163" s="292" t="s">
        <v>14</v>
      </c>
      <c r="I163" s="292"/>
      <c r="J163" s="292"/>
      <c r="K163" s="292"/>
      <c r="L163" s="292" t="s">
        <v>15</v>
      </c>
      <c r="M163" s="292"/>
      <c r="N163" s="292"/>
      <c r="O163" s="292"/>
    </row>
    <row r="164" spans="1:15" x14ac:dyDescent="0.25">
      <c r="A164" s="290"/>
      <c r="B164" s="291"/>
      <c r="C164" s="292"/>
      <c r="D164" s="292"/>
      <c r="E164" s="292"/>
      <c r="F164" s="292"/>
      <c r="G164" s="292"/>
      <c r="H164" s="187" t="s">
        <v>16</v>
      </c>
      <c r="I164" s="187" t="s">
        <v>17</v>
      </c>
      <c r="J164" s="187" t="s">
        <v>18</v>
      </c>
      <c r="K164" s="187" t="s">
        <v>19</v>
      </c>
      <c r="L164" s="187" t="s">
        <v>20</v>
      </c>
      <c r="M164" s="187" t="s">
        <v>21</v>
      </c>
      <c r="N164" s="187" t="s">
        <v>22</v>
      </c>
      <c r="O164" s="187" t="s">
        <v>23</v>
      </c>
    </row>
    <row r="165" spans="1:15" x14ac:dyDescent="0.25">
      <c r="A165" s="35">
        <v>102</v>
      </c>
      <c r="B165" s="31" t="s">
        <v>56</v>
      </c>
      <c r="C165" s="36">
        <v>250</v>
      </c>
      <c r="D165" s="37">
        <v>5.49</v>
      </c>
      <c r="E165" s="37">
        <v>5.27</v>
      </c>
      <c r="F165" s="37">
        <v>16.54</v>
      </c>
      <c r="G165" s="37">
        <v>148.25</v>
      </c>
      <c r="H165" s="34">
        <v>0.22800000000000001</v>
      </c>
      <c r="I165" s="34">
        <v>5.8250000000000002</v>
      </c>
      <c r="J165" s="34">
        <v>0</v>
      </c>
      <c r="K165" s="34">
        <v>2.4249999999999998</v>
      </c>
      <c r="L165" s="34">
        <v>5.8250000000000002</v>
      </c>
      <c r="M165" s="34">
        <v>88.1</v>
      </c>
      <c r="N165" s="34">
        <v>35.575000000000003</v>
      </c>
      <c r="O165" s="34">
        <v>2.0499999999999998</v>
      </c>
    </row>
    <row r="166" spans="1:15" ht="38.25" x14ac:dyDescent="0.25">
      <c r="A166" s="35" t="s">
        <v>94</v>
      </c>
      <c r="B166" s="38" t="s">
        <v>114</v>
      </c>
      <c r="C166" s="39">
        <v>210</v>
      </c>
      <c r="D166" s="40">
        <v>12.54</v>
      </c>
      <c r="E166" s="40">
        <v>29.53</v>
      </c>
      <c r="F166" s="40">
        <v>17.059999999999999</v>
      </c>
      <c r="G166" s="40">
        <v>386.6</v>
      </c>
      <c r="H166" s="41">
        <v>0.38200000000000001</v>
      </c>
      <c r="I166" s="41">
        <v>7.81</v>
      </c>
      <c r="J166" s="41">
        <v>0</v>
      </c>
      <c r="K166" s="41">
        <v>3.12</v>
      </c>
      <c r="L166" s="41">
        <v>35.590000000000003</v>
      </c>
      <c r="M166" s="41">
        <v>187.42</v>
      </c>
      <c r="N166" s="41">
        <v>47.03</v>
      </c>
      <c r="O166" s="41">
        <v>3.2</v>
      </c>
    </row>
    <row r="167" spans="1:15" x14ac:dyDescent="0.25">
      <c r="A167" s="162" t="s">
        <v>136</v>
      </c>
      <c r="B167" s="29" t="s">
        <v>61</v>
      </c>
      <c r="C167" s="26">
        <v>200</v>
      </c>
      <c r="D167" s="27">
        <v>0.68</v>
      </c>
      <c r="E167" s="27">
        <v>0.28000000000000003</v>
      </c>
      <c r="F167" s="27">
        <v>20.76</v>
      </c>
      <c r="G167" s="27">
        <v>88.2</v>
      </c>
      <c r="H167" s="28">
        <v>1.2E-2</v>
      </c>
      <c r="I167" s="28">
        <v>100</v>
      </c>
      <c r="J167" s="28">
        <v>0</v>
      </c>
      <c r="K167" s="28">
        <v>0.76</v>
      </c>
      <c r="L167" s="28">
        <v>21.34</v>
      </c>
      <c r="M167" s="28">
        <v>3.44</v>
      </c>
      <c r="N167" s="28">
        <v>3.44</v>
      </c>
      <c r="O167" s="28">
        <v>0.63400000000000001</v>
      </c>
    </row>
    <row r="168" spans="1:15" x14ac:dyDescent="0.25">
      <c r="A168" s="161"/>
      <c r="B168" s="42" t="s">
        <v>46</v>
      </c>
      <c r="C168" s="32">
        <v>40</v>
      </c>
      <c r="D168" s="109">
        <v>4.8</v>
      </c>
      <c r="E168" s="109">
        <v>0.52</v>
      </c>
      <c r="F168" s="109">
        <v>22.2</v>
      </c>
      <c r="G168" s="109">
        <v>103</v>
      </c>
      <c r="H168" s="45">
        <v>6.3E-2</v>
      </c>
      <c r="I168" s="45">
        <v>0</v>
      </c>
      <c r="J168" s="45">
        <v>0</v>
      </c>
      <c r="K168" s="45">
        <v>0</v>
      </c>
      <c r="L168" s="45">
        <v>10.92</v>
      </c>
      <c r="M168" s="45">
        <v>34.86</v>
      </c>
      <c r="N168" s="45">
        <v>14.7</v>
      </c>
      <c r="O168" s="45">
        <v>0.67</v>
      </c>
    </row>
    <row r="169" spans="1:15" x14ac:dyDescent="0.25">
      <c r="A169" s="23"/>
      <c r="B169" s="77" t="s">
        <v>74</v>
      </c>
      <c r="C169" s="19">
        <f t="shared" ref="C169:O169" si="25">SUM(C165:C168)</f>
        <v>700</v>
      </c>
      <c r="D169" s="13">
        <f t="shared" si="25"/>
        <v>23.51</v>
      </c>
      <c r="E169" s="13">
        <f t="shared" si="25"/>
        <v>35.6</v>
      </c>
      <c r="F169" s="13">
        <f t="shared" si="25"/>
        <v>76.56</v>
      </c>
      <c r="G169" s="13">
        <f t="shared" si="25"/>
        <v>726.05000000000007</v>
      </c>
      <c r="H169" s="25">
        <f t="shared" si="25"/>
        <v>0.68500000000000005</v>
      </c>
      <c r="I169" s="25">
        <f t="shared" si="25"/>
        <v>113.63500000000001</v>
      </c>
      <c r="J169" s="25">
        <f t="shared" si="25"/>
        <v>0</v>
      </c>
      <c r="K169" s="25">
        <f t="shared" si="25"/>
        <v>6.3049999999999997</v>
      </c>
      <c r="L169" s="25">
        <f t="shared" si="25"/>
        <v>73.675000000000011</v>
      </c>
      <c r="M169" s="25">
        <f t="shared" si="25"/>
        <v>313.82</v>
      </c>
      <c r="N169" s="25">
        <f t="shared" si="25"/>
        <v>100.745</v>
      </c>
      <c r="O169" s="25">
        <f t="shared" si="25"/>
        <v>6.5540000000000003</v>
      </c>
    </row>
    <row r="170" spans="1:15" x14ac:dyDescent="0.25">
      <c r="A170" s="23"/>
      <c r="B170" s="82" t="s">
        <v>75</v>
      </c>
      <c r="C170" s="86">
        <f t="shared" ref="C170:O170" si="26">C161+C169</f>
        <v>1028</v>
      </c>
      <c r="D170" s="87">
        <f t="shared" si="26"/>
        <v>31.3</v>
      </c>
      <c r="E170" s="87">
        <f t="shared" si="26"/>
        <v>45.44</v>
      </c>
      <c r="F170" s="87">
        <f t="shared" si="26"/>
        <v>103.47</v>
      </c>
      <c r="G170" s="87">
        <f t="shared" si="26"/>
        <v>953.15000000000009</v>
      </c>
      <c r="H170" s="87">
        <f t="shared" si="26"/>
        <v>0.82000000000000006</v>
      </c>
      <c r="I170" s="87">
        <f t="shared" si="26"/>
        <v>117.143</v>
      </c>
      <c r="J170" s="87">
        <f t="shared" si="26"/>
        <v>0.126</v>
      </c>
      <c r="K170" s="87">
        <f t="shared" si="26"/>
        <v>6.8029999999999999</v>
      </c>
      <c r="L170" s="87">
        <f t="shared" si="26"/>
        <v>142.435</v>
      </c>
      <c r="M170" s="87">
        <f t="shared" si="26"/>
        <v>427.94499999999999</v>
      </c>
      <c r="N170" s="87">
        <f t="shared" si="26"/>
        <v>115.28</v>
      </c>
      <c r="O170" s="87">
        <f t="shared" si="26"/>
        <v>8.23</v>
      </c>
    </row>
    <row r="171" spans="1:15" x14ac:dyDescent="0.25">
      <c r="A171" s="288" t="s">
        <v>35</v>
      </c>
      <c r="B171" s="288"/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288"/>
      <c r="O171" s="288"/>
    </row>
    <row r="172" spans="1:15" x14ac:dyDescent="0.25">
      <c r="A172" s="270" t="s">
        <v>76</v>
      </c>
      <c r="B172" s="270"/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  <c r="O172" s="270"/>
    </row>
    <row r="173" spans="1:15" x14ac:dyDescent="0.25">
      <c r="A173" s="289" t="s">
        <v>26</v>
      </c>
      <c r="B173" s="291" t="s">
        <v>24</v>
      </c>
      <c r="C173" s="292" t="s">
        <v>9</v>
      </c>
      <c r="D173" s="292" t="s">
        <v>10</v>
      </c>
      <c r="E173" s="292" t="s">
        <v>11</v>
      </c>
      <c r="F173" s="292" t="s">
        <v>12</v>
      </c>
      <c r="G173" s="292" t="s">
        <v>13</v>
      </c>
      <c r="H173" s="292" t="s">
        <v>14</v>
      </c>
      <c r="I173" s="292"/>
      <c r="J173" s="292"/>
      <c r="K173" s="292"/>
      <c r="L173" s="292" t="s">
        <v>15</v>
      </c>
      <c r="M173" s="292"/>
      <c r="N173" s="292"/>
      <c r="O173" s="292"/>
    </row>
    <row r="174" spans="1:15" x14ac:dyDescent="0.25">
      <c r="A174" s="290"/>
      <c r="B174" s="291"/>
      <c r="C174" s="292"/>
      <c r="D174" s="292"/>
      <c r="E174" s="292"/>
      <c r="F174" s="292"/>
      <c r="G174" s="292"/>
      <c r="H174" s="25" t="s">
        <v>16</v>
      </c>
      <c r="I174" s="25" t="s">
        <v>17</v>
      </c>
      <c r="J174" s="25" t="s">
        <v>18</v>
      </c>
      <c r="K174" s="25" t="s">
        <v>19</v>
      </c>
      <c r="L174" s="25" t="s">
        <v>20</v>
      </c>
      <c r="M174" s="25" t="s">
        <v>21</v>
      </c>
      <c r="N174" s="25" t="s">
        <v>22</v>
      </c>
      <c r="O174" s="25" t="s">
        <v>23</v>
      </c>
    </row>
    <row r="175" spans="1:15" ht="27" customHeight="1" x14ac:dyDescent="0.25">
      <c r="A175" s="76">
        <v>173</v>
      </c>
      <c r="B175" s="77" t="s">
        <v>104</v>
      </c>
      <c r="C175" s="76">
        <v>155</v>
      </c>
      <c r="D175" s="80">
        <v>5.21</v>
      </c>
      <c r="E175" s="80">
        <v>7.37</v>
      </c>
      <c r="F175" s="80">
        <v>23.98</v>
      </c>
      <c r="G175" s="80">
        <v>134.59</v>
      </c>
      <c r="H175" s="81">
        <v>0.115</v>
      </c>
      <c r="I175" s="81">
        <v>0.61199999999999999</v>
      </c>
      <c r="J175" s="81">
        <v>0.03</v>
      </c>
      <c r="K175" s="81">
        <v>0.38100000000000001</v>
      </c>
      <c r="L175" s="81">
        <v>95.052999999999997</v>
      </c>
      <c r="M175" s="81">
        <v>149.38999999999999</v>
      </c>
      <c r="N175" s="81">
        <v>45.148000000000003</v>
      </c>
      <c r="O175" s="81">
        <v>1.101</v>
      </c>
    </row>
    <row r="176" spans="1:15" ht="25.5" x14ac:dyDescent="0.25">
      <c r="A176" s="187" t="s">
        <v>142</v>
      </c>
      <c r="B176" s="10" t="s">
        <v>82</v>
      </c>
      <c r="C176" s="67">
        <v>215</v>
      </c>
      <c r="D176" s="13">
        <v>7.0000000000000007E-2</v>
      </c>
      <c r="E176" s="13">
        <v>0.02</v>
      </c>
      <c r="F176" s="13">
        <v>15</v>
      </c>
      <c r="G176" s="13">
        <v>60</v>
      </c>
      <c r="H176" s="25">
        <v>0</v>
      </c>
      <c r="I176" s="25">
        <v>0.03</v>
      </c>
      <c r="J176" s="25">
        <v>0</v>
      </c>
      <c r="K176" s="25">
        <v>0</v>
      </c>
      <c r="L176" s="25">
        <v>11.1</v>
      </c>
      <c r="M176" s="25">
        <v>2.8</v>
      </c>
      <c r="N176" s="25">
        <v>1.4</v>
      </c>
      <c r="O176" s="25">
        <v>0.28000000000000003</v>
      </c>
    </row>
    <row r="177" spans="1:15" x14ac:dyDescent="0.25">
      <c r="A177" s="78"/>
      <c r="B177" s="79" t="s">
        <v>68</v>
      </c>
      <c r="C177" s="76">
        <v>18</v>
      </c>
      <c r="D177" s="73">
        <v>1.39</v>
      </c>
      <c r="E177" s="73">
        <v>0.5</v>
      </c>
      <c r="F177" s="73">
        <v>9.1</v>
      </c>
      <c r="G177" s="73">
        <v>48.3</v>
      </c>
      <c r="H177" s="74">
        <v>1.2999999999999999E-2</v>
      </c>
      <c r="I177" s="74">
        <v>0</v>
      </c>
      <c r="J177" s="74">
        <v>0</v>
      </c>
      <c r="K177" s="74">
        <v>0.2</v>
      </c>
      <c r="L177" s="74">
        <v>2.2799999999999998</v>
      </c>
      <c r="M177" s="74">
        <v>7.8</v>
      </c>
      <c r="N177" s="74">
        <v>1.56</v>
      </c>
      <c r="O177" s="74">
        <v>0.14399999999999999</v>
      </c>
    </row>
    <row r="178" spans="1:15" x14ac:dyDescent="0.25">
      <c r="A178" s="78">
        <v>15</v>
      </c>
      <c r="B178" s="79" t="s">
        <v>72</v>
      </c>
      <c r="C178" s="76">
        <v>15</v>
      </c>
      <c r="D178" s="13">
        <v>3.48</v>
      </c>
      <c r="E178" s="13">
        <v>4.43</v>
      </c>
      <c r="F178" s="13">
        <v>0</v>
      </c>
      <c r="G178" s="13">
        <v>54</v>
      </c>
      <c r="H178" s="13">
        <v>5.0000000000000001E-3</v>
      </c>
      <c r="I178" s="13">
        <v>0.105</v>
      </c>
      <c r="J178" s="13">
        <v>3.9E-2</v>
      </c>
      <c r="K178" s="13">
        <v>7.4999999999999997E-2</v>
      </c>
      <c r="L178" s="13">
        <v>132</v>
      </c>
      <c r="M178" s="13">
        <v>75</v>
      </c>
      <c r="N178" s="13">
        <v>5.25</v>
      </c>
      <c r="O178" s="13">
        <v>0.15</v>
      </c>
    </row>
    <row r="179" spans="1:15" x14ac:dyDescent="0.25">
      <c r="A179" s="84"/>
      <c r="B179" s="79" t="s">
        <v>73</v>
      </c>
      <c r="C179" s="78">
        <f t="shared" ref="C179:O179" si="27">SUM(C175:C178)</f>
        <v>403</v>
      </c>
      <c r="D179" s="93">
        <f t="shared" si="27"/>
        <v>10.15</v>
      </c>
      <c r="E179" s="93">
        <f t="shared" si="27"/>
        <v>12.32</v>
      </c>
      <c r="F179" s="93">
        <f t="shared" si="27"/>
        <v>48.080000000000005</v>
      </c>
      <c r="G179" s="93">
        <f t="shared" si="27"/>
        <v>296.89</v>
      </c>
      <c r="H179" s="94">
        <f t="shared" si="27"/>
        <v>0.13300000000000001</v>
      </c>
      <c r="I179" s="94">
        <f t="shared" si="27"/>
        <v>0.747</v>
      </c>
      <c r="J179" s="94">
        <f t="shared" si="27"/>
        <v>6.9000000000000006E-2</v>
      </c>
      <c r="K179" s="94">
        <f t="shared" si="27"/>
        <v>0.65599999999999992</v>
      </c>
      <c r="L179" s="94">
        <f t="shared" si="27"/>
        <v>240.43299999999999</v>
      </c>
      <c r="M179" s="94">
        <f t="shared" si="27"/>
        <v>234.99</v>
      </c>
      <c r="N179" s="94">
        <f t="shared" si="27"/>
        <v>53.358000000000004</v>
      </c>
      <c r="O179" s="94">
        <f t="shared" si="27"/>
        <v>1.6749999999999998</v>
      </c>
    </row>
    <row r="180" spans="1:15" x14ac:dyDescent="0.25">
      <c r="A180" s="83"/>
      <c r="B180" s="83"/>
      <c r="C180" s="83"/>
      <c r="D180" s="83"/>
      <c r="E180" s="279" t="s">
        <v>42</v>
      </c>
      <c r="F180" s="279"/>
      <c r="G180" s="279"/>
      <c r="H180" s="279"/>
      <c r="I180" s="279"/>
      <c r="J180" s="83"/>
      <c r="K180" s="83"/>
      <c r="L180" s="83"/>
      <c r="M180" s="83"/>
      <c r="N180" s="83"/>
      <c r="O180" s="83"/>
    </row>
    <row r="181" spans="1:15" ht="25.5" x14ac:dyDescent="0.25">
      <c r="A181" s="6">
        <v>88</v>
      </c>
      <c r="B181" s="15" t="s">
        <v>97</v>
      </c>
      <c r="C181" s="172">
        <v>260</v>
      </c>
      <c r="D181" s="173">
        <v>2.0299999999999998</v>
      </c>
      <c r="E181" s="173">
        <v>6.45</v>
      </c>
      <c r="F181" s="173">
        <v>8.26</v>
      </c>
      <c r="G181" s="173">
        <v>105.95</v>
      </c>
      <c r="H181" s="24">
        <v>6.3E-2</v>
      </c>
      <c r="I181" s="24">
        <v>15.82</v>
      </c>
      <c r="J181" s="24">
        <v>0.01</v>
      </c>
      <c r="K181" s="24">
        <v>2.3530000000000002</v>
      </c>
      <c r="L181" s="24">
        <v>58.05</v>
      </c>
      <c r="M181" s="24">
        <v>55.1</v>
      </c>
      <c r="N181" s="24">
        <v>23.03</v>
      </c>
      <c r="O181" s="24">
        <v>0.85</v>
      </c>
    </row>
    <row r="182" spans="1:15" ht="25.5" x14ac:dyDescent="0.25">
      <c r="A182" s="6" t="s">
        <v>130</v>
      </c>
      <c r="B182" s="175" t="s">
        <v>131</v>
      </c>
      <c r="C182" s="16">
        <v>90</v>
      </c>
      <c r="D182" s="176">
        <v>11.18</v>
      </c>
      <c r="E182" s="176">
        <v>3.04</v>
      </c>
      <c r="F182" s="176">
        <v>3.16</v>
      </c>
      <c r="G182" s="176">
        <v>84.94</v>
      </c>
      <c r="H182" s="24">
        <v>4.4999999999999998E-2</v>
      </c>
      <c r="I182" s="24">
        <v>0.30399999999999999</v>
      </c>
      <c r="J182" s="24">
        <v>1.4999999999999999E-2</v>
      </c>
      <c r="K182" s="24">
        <v>4.4999999999999998E-2</v>
      </c>
      <c r="L182" s="24">
        <v>17.606000000000002</v>
      </c>
      <c r="M182" s="24">
        <v>90.281000000000006</v>
      </c>
      <c r="N182" s="24">
        <v>10.26</v>
      </c>
      <c r="O182" s="24">
        <v>0.81599999999999995</v>
      </c>
    </row>
    <row r="183" spans="1:15" ht="38.25" x14ac:dyDescent="0.25">
      <c r="A183" s="187" t="s">
        <v>109</v>
      </c>
      <c r="B183" s="104" t="s">
        <v>110</v>
      </c>
      <c r="C183" s="21">
        <v>150</v>
      </c>
      <c r="D183" s="13">
        <v>5.016</v>
      </c>
      <c r="E183" s="13">
        <v>3.69</v>
      </c>
      <c r="F183" s="13">
        <v>24.239000000000001</v>
      </c>
      <c r="G183" s="13">
        <v>150.435</v>
      </c>
      <c r="H183" s="25">
        <v>3.7999999999999999E-2</v>
      </c>
      <c r="I183" s="25">
        <v>0.57799999999999996</v>
      </c>
      <c r="J183" s="55">
        <v>1E-3</v>
      </c>
      <c r="K183" s="25">
        <v>0.77600000000000002</v>
      </c>
      <c r="L183" s="25">
        <v>14.988</v>
      </c>
      <c r="M183" s="25">
        <v>40.460999999999999</v>
      </c>
      <c r="N183" s="25">
        <v>20.271000000000001</v>
      </c>
      <c r="O183" s="25">
        <v>0.98599999999999999</v>
      </c>
    </row>
    <row r="184" spans="1:15" x14ac:dyDescent="0.25">
      <c r="A184" s="161" t="s">
        <v>133</v>
      </c>
      <c r="B184" s="42" t="s">
        <v>48</v>
      </c>
      <c r="C184" s="32">
        <v>200</v>
      </c>
      <c r="D184" s="33">
        <v>0.35</v>
      </c>
      <c r="E184" s="33">
        <v>0.08</v>
      </c>
      <c r="F184" s="33">
        <v>29.85</v>
      </c>
      <c r="G184" s="33">
        <v>122.2</v>
      </c>
      <c r="H184" s="34">
        <v>0.02</v>
      </c>
      <c r="I184" s="34">
        <v>0</v>
      </c>
      <c r="J184" s="34">
        <v>0</v>
      </c>
      <c r="K184" s="34">
        <v>0.08</v>
      </c>
      <c r="L184" s="34">
        <v>20.32</v>
      </c>
      <c r="M184" s="34">
        <v>19.36</v>
      </c>
      <c r="N184" s="34">
        <v>8.1199999999999992</v>
      </c>
      <c r="O184" s="34">
        <v>0.45</v>
      </c>
    </row>
    <row r="185" spans="1:15" x14ac:dyDescent="0.25">
      <c r="A185" s="161"/>
      <c r="B185" s="42" t="s">
        <v>46</v>
      </c>
      <c r="C185" s="32">
        <v>40</v>
      </c>
      <c r="D185" s="109">
        <v>4.8</v>
      </c>
      <c r="E185" s="109">
        <v>0.52</v>
      </c>
      <c r="F185" s="109">
        <v>22.2</v>
      </c>
      <c r="G185" s="109">
        <v>103</v>
      </c>
      <c r="H185" s="45">
        <v>6.3E-2</v>
      </c>
      <c r="I185" s="45">
        <v>0</v>
      </c>
      <c r="J185" s="45">
        <v>0</v>
      </c>
      <c r="K185" s="45">
        <v>0</v>
      </c>
      <c r="L185" s="45">
        <v>10.92</v>
      </c>
      <c r="M185" s="45">
        <v>34.86</v>
      </c>
      <c r="N185" s="45">
        <v>14.7</v>
      </c>
      <c r="O185" s="45">
        <v>0.67</v>
      </c>
    </row>
    <row r="186" spans="1:15" x14ac:dyDescent="0.25">
      <c r="A186" s="23"/>
      <c r="B186" s="77" t="s">
        <v>74</v>
      </c>
      <c r="C186" s="19">
        <f t="shared" ref="C186:O186" si="28">SUM(C181:C185)</f>
        <v>740</v>
      </c>
      <c r="D186" s="13">
        <f t="shared" si="28"/>
        <v>23.376000000000001</v>
      </c>
      <c r="E186" s="13">
        <f t="shared" si="28"/>
        <v>13.78</v>
      </c>
      <c r="F186" s="13">
        <f t="shared" si="28"/>
        <v>87.709000000000003</v>
      </c>
      <c r="G186" s="13">
        <f t="shared" si="28"/>
        <v>566.52499999999998</v>
      </c>
      <c r="H186" s="25">
        <f t="shared" si="28"/>
        <v>0.22899999999999998</v>
      </c>
      <c r="I186" s="25">
        <f t="shared" si="28"/>
        <v>16.701999999999998</v>
      </c>
      <c r="J186" s="25">
        <f t="shared" si="28"/>
        <v>2.6000000000000002E-2</v>
      </c>
      <c r="K186" s="25">
        <f t="shared" si="28"/>
        <v>3.2540000000000004</v>
      </c>
      <c r="L186" s="25">
        <f t="shared" si="28"/>
        <v>121.884</v>
      </c>
      <c r="M186" s="25">
        <f t="shared" si="28"/>
        <v>240.06200000000001</v>
      </c>
      <c r="N186" s="25">
        <f t="shared" si="28"/>
        <v>76.381</v>
      </c>
      <c r="O186" s="25">
        <f t="shared" si="28"/>
        <v>3.7720000000000002</v>
      </c>
    </row>
    <row r="187" spans="1:15" x14ac:dyDescent="0.25">
      <c r="A187" s="23"/>
      <c r="B187" s="82" t="s">
        <v>75</v>
      </c>
      <c r="C187" s="86">
        <f t="shared" ref="C187:O187" si="29">C179+C186</f>
        <v>1143</v>
      </c>
      <c r="D187" s="87">
        <f t="shared" si="29"/>
        <v>33.526000000000003</v>
      </c>
      <c r="E187" s="87">
        <f t="shared" si="29"/>
        <v>26.1</v>
      </c>
      <c r="F187" s="87">
        <f t="shared" si="29"/>
        <v>135.78900000000002</v>
      </c>
      <c r="G187" s="87">
        <f t="shared" si="29"/>
        <v>863.41499999999996</v>
      </c>
      <c r="H187" s="88">
        <f t="shared" si="29"/>
        <v>0.36199999999999999</v>
      </c>
      <c r="I187" s="88">
        <f t="shared" si="29"/>
        <v>17.448999999999998</v>
      </c>
      <c r="J187" s="88">
        <f t="shared" si="29"/>
        <v>9.5000000000000001E-2</v>
      </c>
      <c r="K187" s="88">
        <f t="shared" si="29"/>
        <v>3.91</v>
      </c>
      <c r="L187" s="88">
        <f t="shared" si="29"/>
        <v>362.31700000000001</v>
      </c>
      <c r="M187" s="88">
        <f t="shared" si="29"/>
        <v>475.05200000000002</v>
      </c>
      <c r="N187" s="88">
        <f t="shared" si="29"/>
        <v>129.739</v>
      </c>
      <c r="O187" s="88">
        <f t="shared" si="29"/>
        <v>5.4470000000000001</v>
      </c>
    </row>
    <row r="188" spans="1:15" x14ac:dyDescent="0.25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</row>
    <row r="189" spans="1:15" x14ac:dyDescent="0.25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</row>
    <row r="190" spans="1:15" ht="28.5" x14ac:dyDescent="0.25">
      <c r="A190" s="203" t="s">
        <v>149</v>
      </c>
      <c r="B190" s="204" t="s">
        <v>150</v>
      </c>
      <c r="C190" s="205" t="s">
        <v>151</v>
      </c>
      <c r="D190" s="206" t="s">
        <v>152</v>
      </c>
      <c r="E190" s="206" t="s">
        <v>153</v>
      </c>
      <c r="F190" s="206" t="s">
        <v>154</v>
      </c>
      <c r="G190" s="206" t="s">
        <v>155</v>
      </c>
      <c r="H190" s="206" t="s">
        <v>156</v>
      </c>
      <c r="I190" s="206" t="s">
        <v>157</v>
      </c>
      <c r="J190" s="206" t="s">
        <v>18</v>
      </c>
      <c r="K190" s="206" t="s">
        <v>19</v>
      </c>
      <c r="L190" s="206" t="s">
        <v>158</v>
      </c>
      <c r="M190" s="206" t="s">
        <v>159</v>
      </c>
      <c r="N190" s="206" t="s">
        <v>22</v>
      </c>
      <c r="O190" s="206" t="s">
        <v>23</v>
      </c>
    </row>
    <row r="191" spans="1:15" x14ac:dyDescent="0.25">
      <c r="A191" s="207">
        <v>1</v>
      </c>
      <c r="B191" s="208" t="s">
        <v>160</v>
      </c>
      <c r="C191" s="209">
        <f t="shared" ref="C191:O191" si="30">C37</f>
        <v>1053</v>
      </c>
      <c r="D191" s="210">
        <f t="shared" si="30"/>
        <v>36.39</v>
      </c>
      <c r="E191" s="210">
        <f t="shared" si="30"/>
        <v>32.64</v>
      </c>
      <c r="F191" s="210">
        <f t="shared" si="30"/>
        <v>145.80000000000001</v>
      </c>
      <c r="G191" s="210">
        <f t="shared" si="30"/>
        <v>1021.5899999999999</v>
      </c>
      <c r="H191" s="211">
        <f t="shared" si="30"/>
        <v>0.41499999999999998</v>
      </c>
      <c r="I191" s="211">
        <f t="shared" si="30"/>
        <v>25.658000000000001</v>
      </c>
      <c r="J191" s="211">
        <f t="shared" si="30"/>
        <v>0.15300000000000002</v>
      </c>
      <c r="K191" s="211">
        <f t="shared" si="30"/>
        <v>9.3310000000000013</v>
      </c>
      <c r="L191" s="211">
        <f t="shared" si="30"/>
        <v>470.56999999999994</v>
      </c>
      <c r="M191" s="211">
        <f t="shared" si="30"/>
        <v>546.47</v>
      </c>
      <c r="N191" s="211">
        <f t="shared" si="30"/>
        <v>142.34</v>
      </c>
      <c r="O191" s="211">
        <f t="shared" si="30"/>
        <v>42.996000000000002</v>
      </c>
    </row>
    <row r="192" spans="1:15" x14ac:dyDescent="0.25">
      <c r="A192" s="207">
        <v>2</v>
      </c>
      <c r="B192" s="212" t="s">
        <v>161</v>
      </c>
      <c r="C192" s="213">
        <f t="shared" ref="C192:O192" si="31">C52</f>
        <v>1042</v>
      </c>
      <c r="D192" s="214">
        <f t="shared" si="31"/>
        <v>30.09</v>
      </c>
      <c r="E192" s="214">
        <f t="shared" si="31"/>
        <v>33.479999999999997</v>
      </c>
      <c r="F192" s="214">
        <f t="shared" si="31"/>
        <v>133.49</v>
      </c>
      <c r="G192" s="214">
        <f t="shared" si="31"/>
        <v>960.13</v>
      </c>
      <c r="H192" s="215">
        <f t="shared" si="31"/>
        <v>0.55100000000000005</v>
      </c>
      <c r="I192" s="215">
        <f t="shared" si="31"/>
        <v>20.641000000000002</v>
      </c>
      <c r="J192" s="215">
        <f t="shared" si="31"/>
        <v>5.8999999999999997E-2</v>
      </c>
      <c r="K192" s="215">
        <f t="shared" si="31"/>
        <v>5.5430000000000001</v>
      </c>
      <c r="L192" s="215">
        <f t="shared" si="31"/>
        <v>230.96600000000001</v>
      </c>
      <c r="M192" s="215">
        <f t="shared" si="31"/>
        <v>473.76599999999996</v>
      </c>
      <c r="N192" s="215">
        <f t="shared" si="31"/>
        <v>197.56499999999997</v>
      </c>
      <c r="O192" s="215">
        <f t="shared" si="31"/>
        <v>8.4280000000000008</v>
      </c>
    </row>
    <row r="193" spans="1:16" x14ac:dyDescent="0.25">
      <c r="A193" s="207">
        <v>3</v>
      </c>
      <c r="B193" s="208" t="s">
        <v>162</v>
      </c>
      <c r="C193" s="209">
        <f t="shared" ref="C193:O193" si="32">C68</f>
        <v>1118</v>
      </c>
      <c r="D193" s="210">
        <f t="shared" si="32"/>
        <v>32.57</v>
      </c>
      <c r="E193" s="210">
        <f t="shared" si="32"/>
        <v>40.47</v>
      </c>
      <c r="F193" s="210">
        <f t="shared" si="32"/>
        <v>126.01000000000002</v>
      </c>
      <c r="G193" s="210">
        <f t="shared" si="32"/>
        <v>950.69</v>
      </c>
      <c r="H193" s="211">
        <f t="shared" si="32"/>
        <v>0.49000000000000005</v>
      </c>
      <c r="I193" s="211">
        <f t="shared" si="32"/>
        <v>130.55500000000001</v>
      </c>
      <c r="J193" s="211">
        <f t="shared" si="32"/>
        <v>0.14099999999999999</v>
      </c>
      <c r="K193" s="211">
        <f t="shared" si="32"/>
        <v>6.3090000000000002</v>
      </c>
      <c r="L193" s="211">
        <f t="shared" si="32"/>
        <v>272.31099999999998</v>
      </c>
      <c r="M193" s="211">
        <f t="shared" si="32"/>
        <v>502.185</v>
      </c>
      <c r="N193" s="211">
        <f t="shared" si="32"/>
        <v>127.53700000000001</v>
      </c>
      <c r="O193" s="211">
        <f t="shared" si="32"/>
        <v>6.5600000000000005</v>
      </c>
    </row>
    <row r="194" spans="1:16" x14ac:dyDescent="0.25">
      <c r="A194" s="207">
        <v>4</v>
      </c>
      <c r="B194" s="212" t="s">
        <v>163</v>
      </c>
      <c r="C194" s="213">
        <f t="shared" ref="C194:O194" si="33">C85</f>
        <v>1141</v>
      </c>
      <c r="D194" s="214">
        <f t="shared" si="33"/>
        <v>35.47</v>
      </c>
      <c r="E194" s="214">
        <f t="shared" si="33"/>
        <v>32.79</v>
      </c>
      <c r="F194" s="214">
        <f t="shared" si="33"/>
        <v>136.57999999999998</v>
      </c>
      <c r="G194" s="214">
        <f t="shared" si="33"/>
        <v>999.19999999999993</v>
      </c>
      <c r="H194" s="215">
        <f t="shared" si="33"/>
        <v>0.45600000000000002</v>
      </c>
      <c r="I194" s="215">
        <f t="shared" si="33"/>
        <v>43.82</v>
      </c>
      <c r="J194" s="215">
        <f t="shared" si="33"/>
        <v>0.11600000000000001</v>
      </c>
      <c r="K194" s="215">
        <f t="shared" si="33"/>
        <v>9.3610000000000007</v>
      </c>
      <c r="L194" s="215">
        <f t="shared" si="33"/>
        <v>476.59999999999997</v>
      </c>
      <c r="M194" s="215">
        <f t="shared" si="33"/>
        <v>454.13</v>
      </c>
      <c r="N194" s="215">
        <f t="shared" si="33"/>
        <v>141.92000000000002</v>
      </c>
      <c r="O194" s="215">
        <f t="shared" si="33"/>
        <v>5.6319999999999997</v>
      </c>
    </row>
    <row r="195" spans="1:16" x14ac:dyDescent="0.25">
      <c r="A195" s="207">
        <v>5</v>
      </c>
      <c r="B195" s="208" t="s">
        <v>164</v>
      </c>
      <c r="C195" s="209">
        <f t="shared" ref="C195:O195" si="34">C101</f>
        <v>1113</v>
      </c>
      <c r="D195" s="210">
        <f t="shared" si="34"/>
        <v>30.400000000000006</v>
      </c>
      <c r="E195" s="210">
        <f t="shared" si="34"/>
        <v>30.874999999999996</v>
      </c>
      <c r="F195" s="210">
        <f t="shared" si="34"/>
        <v>159.11000000000001</v>
      </c>
      <c r="G195" s="210">
        <f t="shared" si="34"/>
        <v>1019.06</v>
      </c>
      <c r="H195" s="211">
        <f t="shared" si="34"/>
        <v>0.64300000000000002</v>
      </c>
      <c r="I195" s="211">
        <f t="shared" si="34"/>
        <v>10.120999999999999</v>
      </c>
      <c r="J195" s="211">
        <f t="shared" si="34"/>
        <v>2.1999999999999999E-2</v>
      </c>
      <c r="K195" s="211">
        <f t="shared" si="34"/>
        <v>5.8509999999999991</v>
      </c>
      <c r="L195" s="211">
        <f t="shared" si="34"/>
        <v>156.518</v>
      </c>
      <c r="M195" s="211">
        <f t="shared" si="34"/>
        <v>396.79500000000002</v>
      </c>
      <c r="N195" s="211">
        <f t="shared" si="34"/>
        <v>127.155</v>
      </c>
      <c r="O195" s="211">
        <f t="shared" si="34"/>
        <v>6.0830000000000002</v>
      </c>
    </row>
    <row r="196" spans="1:16" x14ac:dyDescent="0.25">
      <c r="A196" s="207">
        <v>6</v>
      </c>
      <c r="B196" s="208" t="s">
        <v>160</v>
      </c>
      <c r="C196" s="209">
        <f t="shared" ref="C196:O196" si="35">C118</f>
        <v>1083</v>
      </c>
      <c r="D196" s="210">
        <f t="shared" si="35"/>
        <v>41.510000000000005</v>
      </c>
      <c r="E196" s="210">
        <f t="shared" si="35"/>
        <v>35.85</v>
      </c>
      <c r="F196" s="210">
        <f t="shared" si="35"/>
        <v>140.81</v>
      </c>
      <c r="G196" s="210">
        <f t="shared" si="35"/>
        <v>1044.52</v>
      </c>
      <c r="H196" s="211">
        <f t="shared" si="35"/>
        <v>0.41599999999999998</v>
      </c>
      <c r="I196" s="211">
        <f t="shared" si="35"/>
        <v>39.084999999999994</v>
      </c>
      <c r="J196" s="211">
        <f t="shared" si="35"/>
        <v>0.13700000000000001</v>
      </c>
      <c r="K196" s="211">
        <f t="shared" si="35"/>
        <v>6.1060000000000008</v>
      </c>
      <c r="L196" s="211">
        <f t="shared" si="35"/>
        <v>442.53</v>
      </c>
      <c r="M196" s="211">
        <f t="shared" si="35"/>
        <v>549.41000000000008</v>
      </c>
      <c r="N196" s="211">
        <f t="shared" si="35"/>
        <v>123.24099999999999</v>
      </c>
      <c r="O196" s="211">
        <f t="shared" si="35"/>
        <v>6.2359999999999998</v>
      </c>
    </row>
    <row r="197" spans="1:16" x14ac:dyDescent="0.25">
      <c r="A197" s="207">
        <v>7</v>
      </c>
      <c r="B197" s="212" t="s">
        <v>161</v>
      </c>
      <c r="C197" s="209">
        <f t="shared" ref="C197:O197" si="36">C134</f>
        <v>1032</v>
      </c>
      <c r="D197" s="210">
        <f t="shared" si="36"/>
        <v>28.479999999999997</v>
      </c>
      <c r="E197" s="210">
        <f t="shared" si="36"/>
        <v>32.44</v>
      </c>
      <c r="F197" s="210">
        <f t="shared" si="36"/>
        <v>121.60000000000001</v>
      </c>
      <c r="G197" s="210">
        <f t="shared" si="36"/>
        <v>868.19</v>
      </c>
      <c r="H197" s="211">
        <f t="shared" si="36"/>
        <v>0.56200000000000006</v>
      </c>
      <c r="I197" s="211">
        <f t="shared" si="36"/>
        <v>38.265999999999998</v>
      </c>
      <c r="J197" s="211">
        <f t="shared" si="36"/>
        <v>5.2999999999999999E-2</v>
      </c>
      <c r="K197" s="211">
        <f t="shared" si="36"/>
        <v>12.664999999999999</v>
      </c>
      <c r="L197" s="211">
        <f t="shared" si="36"/>
        <v>244.00400000000002</v>
      </c>
      <c r="M197" s="211">
        <f t="shared" si="36"/>
        <v>430.67900000000009</v>
      </c>
      <c r="N197" s="211">
        <f t="shared" si="36"/>
        <v>128.25</v>
      </c>
      <c r="O197" s="211">
        <f t="shared" si="36"/>
        <v>5.306</v>
      </c>
    </row>
    <row r="198" spans="1:16" x14ac:dyDescent="0.25">
      <c r="A198" s="207">
        <v>8</v>
      </c>
      <c r="B198" s="208" t="s">
        <v>162</v>
      </c>
      <c r="C198" s="209">
        <f t="shared" ref="C198:O198" si="37">C152</f>
        <v>1128</v>
      </c>
      <c r="D198" s="210">
        <f t="shared" si="37"/>
        <v>31.07</v>
      </c>
      <c r="E198" s="210">
        <f t="shared" si="37"/>
        <v>30.186</v>
      </c>
      <c r="F198" s="210">
        <f t="shared" si="37"/>
        <v>159.33000000000001</v>
      </c>
      <c r="G198" s="210">
        <f t="shared" si="37"/>
        <v>1037.81</v>
      </c>
      <c r="H198" s="211">
        <f t="shared" si="37"/>
        <v>0.48</v>
      </c>
      <c r="I198" s="211">
        <f t="shared" si="37"/>
        <v>13.395</v>
      </c>
      <c r="J198" s="211">
        <f t="shared" si="37"/>
        <v>0.13999999999999999</v>
      </c>
      <c r="K198" s="211">
        <f t="shared" si="37"/>
        <v>4.0329999999999995</v>
      </c>
      <c r="L198" s="211">
        <f t="shared" si="37"/>
        <v>379.26799999999997</v>
      </c>
      <c r="M198" s="211">
        <f t="shared" si="37"/>
        <v>445.46699999999998</v>
      </c>
      <c r="N198" s="211">
        <f t="shared" si="37"/>
        <v>113.75700000000001</v>
      </c>
      <c r="O198" s="211">
        <f t="shared" si="37"/>
        <v>6.5979999999999999</v>
      </c>
    </row>
    <row r="199" spans="1:16" x14ac:dyDescent="0.25">
      <c r="A199" s="207">
        <v>9</v>
      </c>
      <c r="B199" s="212" t="s">
        <v>163</v>
      </c>
      <c r="C199" s="209">
        <f>C170</f>
        <v>1028</v>
      </c>
      <c r="D199" s="210">
        <f t="shared" ref="D199:O199" si="38">D170</f>
        <v>31.3</v>
      </c>
      <c r="E199" s="210">
        <f t="shared" si="38"/>
        <v>45.44</v>
      </c>
      <c r="F199" s="210">
        <f t="shared" si="38"/>
        <v>103.47</v>
      </c>
      <c r="G199" s="210">
        <f t="shared" si="38"/>
        <v>953.15000000000009</v>
      </c>
      <c r="H199" s="211">
        <f t="shared" si="38"/>
        <v>0.82000000000000006</v>
      </c>
      <c r="I199" s="211">
        <f t="shared" si="38"/>
        <v>117.143</v>
      </c>
      <c r="J199" s="211">
        <f t="shared" si="38"/>
        <v>0.126</v>
      </c>
      <c r="K199" s="211">
        <f t="shared" si="38"/>
        <v>6.8029999999999999</v>
      </c>
      <c r="L199" s="211">
        <f t="shared" si="38"/>
        <v>142.435</v>
      </c>
      <c r="M199" s="211">
        <f t="shared" si="38"/>
        <v>427.94499999999999</v>
      </c>
      <c r="N199" s="211">
        <f t="shared" si="38"/>
        <v>115.28</v>
      </c>
      <c r="O199" s="211">
        <f t="shared" si="38"/>
        <v>8.23</v>
      </c>
    </row>
    <row r="200" spans="1:16" x14ac:dyDescent="0.25">
      <c r="A200" s="207">
        <v>10</v>
      </c>
      <c r="B200" s="208" t="s">
        <v>164</v>
      </c>
      <c r="C200" s="217">
        <f t="shared" ref="C200:O200" si="39">C187</f>
        <v>1143</v>
      </c>
      <c r="D200" s="218">
        <f t="shared" si="39"/>
        <v>33.526000000000003</v>
      </c>
      <c r="E200" s="218">
        <f t="shared" si="39"/>
        <v>26.1</v>
      </c>
      <c r="F200" s="218">
        <f t="shared" si="39"/>
        <v>135.78900000000002</v>
      </c>
      <c r="G200" s="218">
        <f t="shared" si="39"/>
        <v>863.41499999999996</v>
      </c>
      <c r="H200" s="216">
        <f t="shared" si="39"/>
        <v>0.36199999999999999</v>
      </c>
      <c r="I200" s="216">
        <f t="shared" si="39"/>
        <v>17.448999999999998</v>
      </c>
      <c r="J200" s="216">
        <f t="shared" si="39"/>
        <v>9.5000000000000001E-2</v>
      </c>
      <c r="K200" s="216">
        <f t="shared" si="39"/>
        <v>3.91</v>
      </c>
      <c r="L200" s="216">
        <f t="shared" si="39"/>
        <v>362.31700000000001</v>
      </c>
      <c r="M200" s="216">
        <f t="shared" si="39"/>
        <v>475.05200000000002</v>
      </c>
      <c r="N200" s="216">
        <f t="shared" si="39"/>
        <v>129.739</v>
      </c>
      <c r="O200" s="211">
        <f t="shared" si="39"/>
        <v>5.4470000000000001</v>
      </c>
    </row>
    <row r="201" spans="1:16" x14ac:dyDescent="0.25">
      <c r="A201" s="219"/>
      <c r="B201" s="220" t="s">
        <v>165</v>
      </c>
      <c r="C201" s="209">
        <f>SUM(C191:C200)</f>
        <v>10881</v>
      </c>
      <c r="D201" s="210">
        <f>SUM(D191:D200)</f>
        <v>330.80600000000004</v>
      </c>
      <c r="E201" s="210">
        <f>SUM(E191:E200)</f>
        <v>340.27100000000002</v>
      </c>
      <c r="F201" s="210">
        <f>SUM(F191:F200)</f>
        <v>1361.9890000000003</v>
      </c>
      <c r="G201" s="210">
        <f>SUM(G191:G200)</f>
        <v>9717.755000000001</v>
      </c>
      <c r="H201" s="211">
        <f t="shared" ref="H201:O201" si="40">SUM(H191:H200)</f>
        <v>5.1950000000000003</v>
      </c>
      <c r="I201" s="211">
        <f t="shared" si="40"/>
        <v>456.13299999999998</v>
      </c>
      <c r="J201" s="211">
        <f t="shared" si="40"/>
        <v>1.042</v>
      </c>
      <c r="K201" s="211">
        <f t="shared" si="40"/>
        <v>69.912000000000006</v>
      </c>
      <c r="L201" s="211">
        <f t="shared" si="40"/>
        <v>3177.5189999999998</v>
      </c>
      <c r="M201" s="211">
        <f t="shared" si="40"/>
        <v>4701.8990000000003</v>
      </c>
      <c r="N201" s="211">
        <f t="shared" si="40"/>
        <v>1346.7840000000001</v>
      </c>
      <c r="O201" s="211">
        <f t="shared" si="40"/>
        <v>101.51600000000002</v>
      </c>
    </row>
    <row r="202" spans="1:16" x14ac:dyDescent="0.25">
      <c r="A202" s="219"/>
      <c r="B202" s="221" t="s">
        <v>166</v>
      </c>
      <c r="C202" s="209">
        <f t="shared" ref="C202:O202" si="41">C201/10</f>
        <v>1088.0999999999999</v>
      </c>
      <c r="D202" s="210">
        <f t="shared" si="41"/>
        <v>33.080600000000004</v>
      </c>
      <c r="E202" s="210">
        <f t="shared" si="41"/>
        <v>34.027100000000004</v>
      </c>
      <c r="F202" s="210">
        <f t="shared" si="41"/>
        <v>136.19890000000004</v>
      </c>
      <c r="G202" s="210">
        <f>G201/10</f>
        <v>971.77550000000008</v>
      </c>
      <c r="H202" s="211">
        <f t="shared" si="41"/>
        <v>0.51950000000000007</v>
      </c>
      <c r="I202" s="211">
        <f t="shared" si="41"/>
        <v>45.613299999999995</v>
      </c>
      <c r="J202" s="211">
        <f t="shared" si="41"/>
        <v>0.1042</v>
      </c>
      <c r="K202" s="211">
        <f t="shared" si="41"/>
        <v>6.991200000000001</v>
      </c>
      <c r="L202" s="211">
        <f t="shared" si="41"/>
        <v>317.75189999999998</v>
      </c>
      <c r="M202" s="211">
        <f t="shared" si="41"/>
        <v>470.18990000000002</v>
      </c>
      <c r="N202" s="211">
        <f t="shared" si="41"/>
        <v>134.67840000000001</v>
      </c>
      <c r="O202" s="211">
        <f t="shared" si="41"/>
        <v>10.151600000000002</v>
      </c>
    </row>
    <row r="203" spans="1:16" ht="22.5" x14ac:dyDescent="0.25">
      <c r="A203" s="219"/>
      <c r="B203" s="222" t="s">
        <v>167</v>
      </c>
      <c r="C203" s="209">
        <v>1200</v>
      </c>
      <c r="D203" s="30">
        <v>38.5</v>
      </c>
      <c r="E203" s="30">
        <v>39.5</v>
      </c>
      <c r="F203" s="30">
        <v>167.5</v>
      </c>
      <c r="G203" s="208">
        <v>1175</v>
      </c>
      <c r="H203" s="30">
        <v>0.6</v>
      </c>
      <c r="I203" s="30">
        <v>30</v>
      </c>
      <c r="J203" s="30">
        <v>0.35</v>
      </c>
      <c r="K203" s="30"/>
      <c r="L203" s="30">
        <v>550</v>
      </c>
      <c r="M203" s="30">
        <v>550</v>
      </c>
      <c r="N203" s="30">
        <v>125</v>
      </c>
      <c r="O203" s="219">
        <v>6</v>
      </c>
    </row>
    <row r="204" spans="1:16" x14ac:dyDescent="0.25">
      <c r="A204" s="219"/>
      <c r="B204" s="222"/>
      <c r="C204" s="209"/>
      <c r="D204" s="30"/>
      <c r="E204" s="30"/>
      <c r="F204" s="30"/>
      <c r="G204" s="208"/>
      <c r="H204" s="30"/>
      <c r="I204" s="30"/>
      <c r="J204" s="30"/>
      <c r="K204" s="30"/>
      <c r="L204" s="30"/>
      <c r="M204" s="30"/>
      <c r="N204" s="30"/>
      <c r="O204" s="219"/>
    </row>
    <row r="205" spans="1:16" x14ac:dyDescent="0.25">
      <c r="A205" s="219"/>
      <c r="B205" s="161" t="s">
        <v>168</v>
      </c>
      <c r="C205" s="23"/>
      <c r="D205" s="223">
        <f>D202/(D203/100)</f>
        <v>85.923636363636376</v>
      </c>
      <c r="E205" s="223">
        <f t="shared" ref="E205:G205" si="42">E202/(E203/100)</f>
        <v>86.14455696202532</v>
      </c>
      <c r="F205" s="223">
        <f t="shared" si="42"/>
        <v>81.312776119403011</v>
      </c>
      <c r="G205" s="223">
        <f t="shared" si="42"/>
        <v>82.704297872340433</v>
      </c>
      <c r="H205" s="23"/>
      <c r="I205" s="23"/>
      <c r="J205" s="23"/>
      <c r="K205" s="23"/>
      <c r="L205" s="23"/>
      <c r="M205" s="23"/>
      <c r="N205" s="23"/>
      <c r="O205" s="23"/>
      <c r="P205" s="224">
        <f>AVERAGE(D205:O205)</f>
        <v>84.021316829351278</v>
      </c>
    </row>
    <row r="206" spans="1:16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</row>
    <row r="207" spans="1:16" ht="15" customHeight="1" x14ac:dyDescent="0.25">
      <c r="A207" s="261" t="s">
        <v>36</v>
      </c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</row>
    <row r="208" spans="1:16" ht="15" customHeight="1" x14ac:dyDescent="0.25">
      <c r="A208" s="261" t="s">
        <v>37</v>
      </c>
      <c r="B208" s="261"/>
      <c r="C208" s="261"/>
      <c r="D208" s="261"/>
      <c r="E208" s="261"/>
      <c r="F208" s="261"/>
      <c r="G208" s="261"/>
      <c r="H208" s="261"/>
      <c r="I208" s="261"/>
      <c r="J208" s="261"/>
      <c r="K208" s="261"/>
      <c r="L208" s="261"/>
      <c r="M208" s="261"/>
      <c r="N208" s="261"/>
      <c r="O208" s="261"/>
      <c r="P208" s="261"/>
    </row>
    <row r="209" spans="1:20" ht="15" customHeight="1" x14ac:dyDescent="0.25">
      <c r="A209" s="261" t="s">
        <v>38</v>
      </c>
      <c r="B209" s="261"/>
      <c r="C209" s="261"/>
      <c r="D209" s="261"/>
      <c r="E209" s="261"/>
      <c r="F209" s="261"/>
      <c r="G209" s="261"/>
      <c r="H209" s="261"/>
      <c r="I209" s="261"/>
      <c r="J209" s="261"/>
      <c r="K209" s="261"/>
      <c r="L209" s="261"/>
      <c r="M209" s="261"/>
      <c r="N209" s="261"/>
      <c r="O209" s="261"/>
      <c r="P209" s="261"/>
    </row>
    <row r="210" spans="1:20" ht="15" customHeight="1" x14ac:dyDescent="0.25">
      <c r="A210" s="262" t="s">
        <v>55</v>
      </c>
      <c r="B210" s="262"/>
      <c r="C210" s="262"/>
      <c r="D210" s="262"/>
      <c r="E210" s="262"/>
      <c r="F210" s="262"/>
      <c r="G210" s="262"/>
      <c r="H210" s="262"/>
      <c r="I210" s="262"/>
      <c r="J210" s="262"/>
      <c r="K210" s="262"/>
      <c r="L210" s="262"/>
      <c r="M210" s="262"/>
      <c r="N210" s="262"/>
      <c r="O210" s="262"/>
      <c r="P210" s="262"/>
      <c r="Q210" s="262"/>
      <c r="R210" s="262"/>
      <c r="S210" s="262"/>
      <c r="T210" s="262"/>
    </row>
    <row r="211" spans="1:20" ht="30.75" customHeight="1" x14ac:dyDescent="0.25">
      <c r="A211" s="262" t="s">
        <v>65</v>
      </c>
      <c r="B211" s="262"/>
      <c r="C211" s="262"/>
      <c r="D211" s="262"/>
      <c r="E211" s="262"/>
      <c r="F211" s="262"/>
      <c r="G211" s="262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184"/>
      <c r="S211" s="184"/>
      <c r="T211" s="184"/>
    </row>
    <row r="212" spans="1:20" ht="15" customHeight="1" x14ac:dyDescent="0.25">
      <c r="A212" s="261" t="s">
        <v>62</v>
      </c>
      <c r="B212" s="261"/>
      <c r="C212" s="261"/>
      <c r="D212" s="261"/>
      <c r="E212" s="261"/>
      <c r="F212" s="261"/>
      <c r="G212" s="261"/>
      <c r="H212" s="261"/>
      <c r="I212" s="261"/>
      <c r="J212" s="261"/>
      <c r="K212" s="261"/>
      <c r="L212" s="261"/>
      <c r="M212" s="261"/>
      <c r="N212" s="261"/>
      <c r="O212" s="261"/>
      <c r="P212" s="261"/>
    </row>
    <row r="213" spans="1:20" ht="15" customHeight="1" x14ac:dyDescent="0.25">
      <c r="A213" s="261" t="s">
        <v>63</v>
      </c>
      <c r="B213" s="261"/>
      <c r="C213" s="261"/>
      <c r="D213" s="261"/>
      <c r="E213" s="261"/>
      <c r="F213" s="261"/>
      <c r="G213" s="261"/>
      <c r="H213" s="261"/>
      <c r="I213" s="261"/>
      <c r="J213" s="261"/>
      <c r="K213" s="261"/>
      <c r="L213" s="261"/>
      <c r="M213" s="261"/>
      <c r="N213" s="261"/>
      <c r="O213" s="261"/>
      <c r="P213" s="261"/>
    </row>
    <row r="214" spans="1:20" ht="15" customHeight="1" x14ac:dyDescent="0.25">
      <c r="A214" s="261" t="s">
        <v>39</v>
      </c>
      <c r="B214" s="261"/>
      <c r="C214" s="261"/>
      <c r="D214" s="261"/>
      <c r="E214" s="261"/>
      <c r="F214" s="261"/>
      <c r="G214" s="261"/>
      <c r="H214" s="261"/>
      <c r="I214" s="261"/>
      <c r="J214" s="261"/>
      <c r="K214" s="261"/>
      <c r="L214" s="261"/>
      <c r="M214" s="261"/>
      <c r="N214" s="261"/>
      <c r="O214" s="261"/>
      <c r="P214" s="261"/>
    </row>
    <row r="215" spans="1:20" ht="15" customHeight="1" x14ac:dyDescent="0.25">
      <c r="A215" s="261" t="s">
        <v>145</v>
      </c>
      <c r="B215" s="261"/>
      <c r="C215" s="261"/>
      <c r="D215" s="261"/>
      <c r="E215" s="261"/>
      <c r="F215" s="261"/>
      <c r="G215" s="261"/>
      <c r="H215" s="261"/>
      <c r="I215" s="261"/>
      <c r="J215" s="261"/>
      <c r="K215" s="261"/>
      <c r="L215" s="261"/>
      <c r="M215" s="261"/>
      <c r="N215" s="261"/>
      <c r="O215" s="261"/>
      <c r="P215" s="261"/>
    </row>
    <row r="216" spans="1:20" ht="17.25" customHeight="1" x14ac:dyDescent="0.25">
      <c r="A216" s="262" t="s">
        <v>146</v>
      </c>
      <c r="B216" s="262"/>
      <c r="C216" s="262"/>
      <c r="D216" s="262"/>
      <c r="E216" s="262"/>
      <c r="F216" s="262"/>
      <c r="G216" s="262"/>
      <c r="H216" s="262"/>
      <c r="I216" s="262"/>
      <c r="J216" s="262"/>
      <c r="K216" s="262"/>
      <c r="L216" s="262"/>
      <c r="M216" s="262"/>
      <c r="N216" s="262"/>
      <c r="O216" s="262"/>
      <c r="P216" s="262"/>
    </row>
    <row r="217" spans="1:20" ht="19.5" customHeight="1" x14ac:dyDescent="0.25">
      <c r="A217" s="261" t="s">
        <v>40</v>
      </c>
      <c r="B217" s="261"/>
      <c r="C217" s="261"/>
      <c r="D217" s="261"/>
      <c r="E217" s="261"/>
      <c r="F217" s="261"/>
      <c r="G217" s="261"/>
      <c r="H217" s="261"/>
      <c r="I217" s="261"/>
      <c r="J217" s="261"/>
      <c r="K217" s="261"/>
      <c r="L217" s="261"/>
      <c r="M217" s="261"/>
      <c r="N217" s="261"/>
      <c r="O217" s="261"/>
      <c r="P217" s="261"/>
    </row>
    <row r="218" spans="1:20" ht="15" customHeight="1" x14ac:dyDescent="0.25">
      <c r="A218" s="261" t="s">
        <v>41</v>
      </c>
      <c r="B218" s="261"/>
      <c r="C218" s="261"/>
      <c r="D218" s="261"/>
      <c r="E218" s="261"/>
      <c r="F218" s="261"/>
      <c r="G218" s="261"/>
      <c r="H218" s="261"/>
      <c r="I218" s="261"/>
      <c r="J218" s="261"/>
      <c r="K218" s="261"/>
      <c r="L218" s="261"/>
      <c r="M218" s="261"/>
      <c r="N218" s="261"/>
      <c r="O218" s="261"/>
      <c r="P218" s="261"/>
    </row>
  </sheetData>
  <mergeCells count="147">
    <mergeCell ref="K1:N1"/>
    <mergeCell ref="K2:N2"/>
    <mergeCell ref="A16:O16"/>
    <mergeCell ref="A17:O17"/>
    <mergeCell ref="A18:O18"/>
    <mergeCell ref="A19:O19"/>
    <mergeCell ref="G24:G25"/>
    <mergeCell ref="H24:K24"/>
    <mergeCell ref="L24:O24"/>
    <mergeCell ref="A30:O30"/>
    <mergeCell ref="A38:O38"/>
    <mergeCell ref="A39:O39"/>
    <mergeCell ref="A20:O20"/>
    <mergeCell ref="A21:O21"/>
    <mergeCell ref="A22:O22"/>
    <mergeCell ref="A23:O23"/>
    <mergeCell ref="A24:A25"/>
    <mergeCell ref="B24:B25"/>
    <mergeCell ref="C24:C25"/>
    <mergeCell ref="D24:D25"/>
    <mergeCell ref="E24:E25"/>
    <mergeCell ref="F24:F25"/>
    <mergeCell ref="G40:G41"/>
    <mergeCell ref="H40:K40"/>
    <mergeCell ref="L40:O40"/>
    <mergeCell ref="A45:O45"/>
    <mergeCell ref="A53:O53"/>
    <mergeCell ref="A54:O54"/>
    <mergeCell ref="A40:A41"/>
    <mergeCell ref="B40:B41"/>
    <mergeCell ref="C40:C41"/>
    <mergeCell ref="D40:D41"/>
    <mergeCell ref="E40:E41"/>
    <mergeCell ref="F40:F41"/>
    <mergeCell ref="G55:G56"/>
    <mergeCell ref="H55:K55"/>
    <mergeCell ref="L55:O55"/>
    <mergeCell ref="A61:O61"/>
    <mergeCell ref="A69:O69"/>
    <mergeCell ref="A70:O70"/>
    <mergeCell ref="A55:A56"/>
    <mergeCell ref="B55:B56"/>
    <mergeCell ref="C55:C56"/>
    <mergeCell ref="D55:D56"/>
    <mergeCell ref="E55:E56"/>
    <mergeCell ref="F55:F56"/>
    <mergeCell ref="F88:F89"/>
    <mergeCell ref="G88:G89"/>
    <mergeCell ref="H88:K88"/>
    <mergeCell ref="L88:O88"/>
    <mergeCell ref="A94:O94"/>
    <mergeCell ref="A104:O104"/>
    <mergeCell ref="G71:G72"/>
    <mergeCell ref="H71:K71"/>
    <mergeCell ref="L71:O71"/>
    <mergeCell ref="A77:O77"/>
    <mergeCell ref="A87:O87"/>
    <mergeCell ref="A88:A89"/>
    <mergeCell ref="B88:B89"/>
    <mergeCell ref="C88:C89"/>
    <mergeCell ref="D88:D89"/>
    <mergeCell ref="E88:E89"/>
    <mergeCell ref="A71:A72"/>
    <mergeCell ref="B71:B72"/>
    <mergeCell ref="C71:C72"/>
    <mergeCell ref="D71:D72"/>
    <mergeCell ref="E71:E72"/>
    <mergeCell ref="F71:F72"/>
    <mergeCell ref="G105:G106"/>
    <mergeCell ref="H105:K105"/>
    <mergeCell ref="L105:O105"/>
    <mergeCell ref="A111:O111"/>
    <mergeCell ref="A120:O120"/>
    <mergeCell ref="A121:O121"/>
    <mergeCell ref="A105:A106"/>
    <mergeCell ref="B105:B106"/>
    <mergeCell ref="C105:C106"/>
    <mergeCell ref="D105:D106"/>
    <mergeCell ref="E105:E106"/>
    <mergeCell ref="F105:F106"/>
    <mergeCell ref="G122:G123"/>
    <mergeCell ref="H122:K122"/>
    <mergeCell ref="L122:O122"/>
    <mergeCell ref="E127:I127"/>
    <mergeCell ref="A136:O136"/>
    <mergeCell ref="A137:O137"/>
    <mergeCell ref="A122:A123"/>
    <mergeCell ref="B122:B123"/>
    <mergeCell ref="C122:C123"/>
    <mergeCell ref="D122:D123"/>
    <mergeCell ref="E122:E123"/>
    <mergeCell ref="F122:F123"/>
    <mergeCell ref="G138:G139"/>
    <mergeCell ref="H138:K138"/>
    <mergeCell ref="L138:O138"/>
    <mergeCell ref="E145:I145"/>
    <mergeCell ref="A154:O154"/>
    <mergeCell ref="A155:O155"/>
    <mergeCell ref="A138:A139"/>
    <mergeCell ref="B138:B139"/>
    <mergeCell ref="C138:C139"/>
    <mergeCell ref="D138:D139"/>
    <mergeCell ref="E138:E139"/>
    <mergeCell ref="F138:F139"/>
    <mergeCell ref="G156:G157"/>
    <mergeCell ref="H156:K156"/>
    <mergeCell ref="L156:O156"/>
    <mergeCell ref="E162:I162"/>
    <mergeCell ref="A163:A164"/>
    <mergeCell ref="B163:B164"/>
    <mergeCell ref="C163:C164"/>
    <mergeCell ref="D163:D164"/>
    <mergeCell ref="E163:E164"/>
    <mergeCell ref="F163:F164"/>
    <mergeCell ref="A156:A157"/>
    <mergeCell ref="B156:B157"/>
    <mergeCell ref="C156:C157"/>
    <mergeCell ref="D156:D157"/>
    <mergeCell ref="E156:E157"/>
    <mergeCell ref="F156:F157"/>
    <mergeCell ref="F173:F174"/>
    <mergeCell ref="G173:G174"/>
    <mergeCell ref="H173:K173"/>
    <mergeCell ref="L173:O173"/>
    <mergeCell ref="E180:I180"/>
    <mergeCell ref="A207:P207"/>
    <mergeCell ref="G163:G164"/>
    <mergeCell ref="H163:K163"/>
    <mergeCell ref="L163:O163"/>
    <mergeCell ref="A171:O171"/>
    <mergeCell ref="A172:O172"/>
    <mergeCell ref="A173:A174"/>
    <mergeCell ref="B173:B174"/>
    <mergeCell ref="C173:C174"/>
    <mergeCell ref="D173:D174"/>
    <mergeCell ref="E173:E174"/>
    <mergeCell ref="A214:P214"/>
    <mergeCell ref="A215:P215"/>
    <mergeCell ref="A216:P216"/>
    <mergeCell ref="A217:P217"/>
    <mergeCell ref="A218:P218"/>
    <mergeCell ref="A208:P208"/>
    <mergeCell ref="A209:P209"/>
    <mergeCell ref="A210:T210"/>
    <mergeCell ref="A211:Q211"/>
    <mergeCell ref="A212:P212"/>
    <mergeCell ref="A213:P213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93 руб 2 смена (2)</vt:lpstr>
      <vt:lpstr>93 руб 1 смена (2)</vt:lpstr>
      <vt:lpstr>93 руб 2 смена</vt:lpstr>
      <vt:lpstr>93 руб 1 смена</vt:lpstr>
      <vt:lpstr>'93 руб 1 смена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2024-09-10T16:05:02Z</dcterms:modified>
</cp:coreProperties>
</file>